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4240" windowHeight="12435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25725"/>
</workbook>
</file>

<file path=xl/calcChain.xml><?xml version="1.0" encoding="utf-8"?>
<calcChain xmlns="http://schemas.openxmlformats.org/spreadsheetml/2006/main">
  <c r="H203" i="5"/>
  <c r="G203"/>
  <c r="G202"/>
  <c r="H202"/>
  <c r="H201"/>
  <c r="G201"/>
  <c r="G200"/>
  <c r="H200"/>
  <c r="H199"/>
  <c r="G199"/>
  <c r="G198"/>
  <c r="H198"/>
  <c r="H197"/>
  <c r="G197"/>
  <c r="G196"/>
  <c r="H196"/>
  <c r="H195"/>
  <c r="G195"/>
  <c r="G194"/>
  <c r="H194"/>
  <c r="H193"/>
  <c r="G193"/>
  <c r="G192"/>
  <c r="H192"/>
  <c r="H191"/>
  <c r="G191"/>
  <c r="G190"/>
  <c r="H190"/>
  <c r="H189"/>
  <c r="G189"/>
  <c r="G188"/>
  <c r="H188"/>
  <c r="H187"/>
  <c r="G187"/>
  <c r="G186"/>
  <c r="H186"/>
  <c r="H185"/>
  <c r="G185"/>
  <c r="G184"/>
  <c r="H184"/>
  <c r="H183"/>
  <c r="G183"/>
  <c r="G182"/>
  <c r="H182"/>
  <c r="H181"/>
  <c r="G181"/>
  <c r="G180"/>
  <c r="H180"/>
  <c r="H179"/>
  <c r="G179"/>
  <c r="G178"/>
  <c r="H178"/>
  <c r="H177"/>
  <c r="G177"/>
  <c r="G176"/>
  <c r="H176"/>
  <c r="H175"/>
  <c r="G175"/>
  <c r="G174"/>
  <c r="H174"/>
  <c r="H173"/>
  <c r="G173"/>
  <c r="G172"/>
  <c r="H172"/>
  <c r="H171"/>
  <c r="G171"/>
  <c r="G170"/>
  <c r="H170"/>
  <c r="H169"/>
  <c r="G169"/>
  <c r="G168"/>
  <c r="H168"/>
  <c r="H167"/>
  <c r="G167"/>
  <c r="G166"/>
  <c r="H166"/>
  <c r="H165"/>
  <c r="G165"/>
  <c r="G164"/>
  <c r="H164"/>
  <c r="H163"/>
  <c r="G163"/>
  <c r="G162"/>
  <c r="H162"/>
  <c r="H161"/>
  <c r="G161"/>
  <c r="G160"/>
  <c r="H160"/>
  <c r="G159"/>
  <c r="H159"/>
  <c r="G158"/>
  <c r="H158"/>
  <c r="H157"/>
  <c r="G157"/>
  <c r="G156"/>
  <c r="H156"/>
  <c r="H155"/>
  <c r="G155"/>
  <c r="G154"/>
  <c r="H154"/>
  <c r="H153"/>
  <c r="G153"/>
  <c r="G152"/>
  <c r="H152"/>
  <c r="G151"/>
  <c r="H151"/>
  <c r="G150"/>
  <c r="H150"/>
  <c r="H149"/>
  <c r="G149"/>
  <c r="G148"/>
  <c r="H148"/>
  <c r="H147"/>
  <c r="G147"/>
  <c r="G146"/>
  <c r="H146"/>
  <c r="H145"/>
  <c r="G145"/>
  <c r="G144"/>
  <c r="H144"/>
  <c r="G143"/>
  <c r="H143"/>
  <c r="G142"/>
  <c r="H142"/>
  <c r="H141"/>
  <c r="G141"/>
  <c r="G140"/>
  <c r="H140"/>
  <c r="H139"/>
  <c r="G139"/>
  <c r="G138"/>
  <c r="H138"/>
  <c r="H137"/>
  <c r="G137"/>
  <c r="G136"/>
  <c r="H136"/>
  <c r="G135"/>
  <c r="H135"/>
  <c r="G134"/>
  <c r="H134"/>
  <c r="H133"/>
  <c r="G133"/>
  <c r="G132"/>
  <c r="H132"/>
  <c r="H131"/>
  <c r="G131"/>
  <c r="G130"/>
  <c r="H130"/>
  <c r="H129"/>
  <c r="G129"/>
  <c r="G128"/>
  <c r="H128"/>
  <c r="G127"/>
  <c r="H127"/>
  <c r="G126"/>
  <c r="H126"/>
  <c r="H125"/>
  <c r="G125"/>
  <c r="G124"/>
  <c r="H124"/>
  <c r="H123"/>
  <c r="G123"/>
  <c r="G122"/>
  <c r="H122"/>
  <c r="H121"/>
  <c r="G121"/>
  <c r="G120"/>
  <c r="H120"/>
  <c r="G119"/>
  <c r="H119"/>
  <c r="G118"/>
  <c r="H118"/>
  <c r="H117"/>
  <c r="G117"/>
  <c r="G116"/>
  <c r="H116"/>
  <c r="H115"/>
  <c r="G115"/>
  <c r="G114"/>
  <c r="H114"/>
  <c r="H113"/>
  <c r="G113"/>
  <c r="G112"/>
  <c r="H112"/>
  <c r="G111"/>
  <c r="H111"/>
  <c r="G110"/>
  <c r="H110"/>
  <c r="H109"/>
  <c r="G109"/>
  <c r="G108"/>
  <c r="H108"/>
  <c r="H107"/>
  <c r="G107"/>
  <c r="G106"/>
  <c r="H106"/>
  <c r="H105"/>
  <c r="G105"/>
  <c r="G104"/>
  <c r="H104"/>
  <c r="G103"/>
  <c r="H103"/>
  <c r="G102"/>
  <c r="H102"/>
  <c r="H101"/>
  <c r="G101"/>
  <c r="G100"/>
  <c r="H100"/>
  <c r="H99"/>
  <c r="G99"/>
  <c r="G98"/>
  <c r="H98"/>
  <c r="H97"/>
  <c r="G97"/>
  <c r="G96"/>
  <c r="H96"/>
  <c r="G95"/>
  <c r="H95"/>
  <c r="G94"/>
  <c r="H94"/>
  <c r="H93"/>
  <c r="G93"/>
  <c r="G92"/>
  <c r="H92"/>
  <c r="H91"/>
  <c r="G91"/>
  <c r="G90"/>
  <c r="H90"/>
  <c r="H89"/>
  <c r="G89"/>
  <c r="G88"/>
  <c r="H88"/>
  <c r="G87"/>
  <c r="H87"/>
  <c r="G86"/>
  <c r="H86"/>
  <c r="H85"/>
  <c r="G85"/>
  <c r="G84"/>
  <c r="H84"/>
  <c r="H83"/>
  <c r="G83"/>
  <c r="G82"/>
  <c r="H82"/>
  <c r="H81"/>
  <c r="G81"/>
  <c r="G80"/>
  <c r="H80"/>
  <c r="G79"/>
  <c r="H79"/>
  <c r="G78"/>
  <c r="H78"/>
  <c r="H77"/>
  <c r="G77"/>
  <c r="G76"/>
  <c r="H76"/>
  <c r="H75"/>
  <c r="G75"/>
  <c r="G74"/>
  <c r="H74"/>
  <c r="H73"/>
  <c r="G73"/>
  <c r="G72"/>
  <c r="H72"/>
  <c r="G71"/>
  <c r="H71"/>
  <c r="G70"/>
  <c r="H70"/>
  <c r="H69"/>
  <c r="G69"/>
  <c r="G68"/>
  <c r="H68"/>
  <c r="H67"/>
  <c r="G67"/>
  <c r="G66"/>
  <c r="H66"/>
  <c r="H65"/>
  <c r="G65"/>
  <c r="G64"/>
  <c r="H64"/>
  <c r="G63"/>
  <c r="H63"/>
  <c r="G62"/>
  <c r="H62"/>
  <c r="H61"/>
  <c r="G61"/>
  <c r="G60"/>
  <c r="H60"/>
  <c r="H59"/>
  <c r="G59"/>
  <c r="G58"/>
  <c r="H58"/>
  <c r="H57"/>
  <c r="G57"/>
  <c r="G56"/>
  <c r="H56"/>
  <c r="G55"/>
  <c r="H55"/>
  <c r="G54"/>
  <c r="H54"/>
  <c r="H53"/>
  <c r="G53"/>
  <c r="G52"/>
  <c r="H52"/>
  <c r="H51"/>
  <c r="G51"/>
  <c r="G50"/>
  <c r="H50"/>
  <c r="G49"/>
  <c r="H49"/>
  <c r="G48"/>
  <c r="H48"/>
  <c r="G47"/>
  <c r="H47"/>
  <c r="G46"/>
  <c r="H46"/>
  <c r="G45"/>
  <c r="H45"/>
  <c r="G44"/>
  <c r="H44"/>
  <c r="G43"/>
  <c r="H43"/>
  <c r="G42"/>
  <c r="H42"/>
  <c r="G41"/>
  <c r="H41"/>
  <c r="G40"/>
  <c r="H40"/>
  <c r="G39"/>
  <c r="H39"/>
  <c r="G38"/>
  <c r="H38"/>
  <c r="G37"/>
  <c r="H37"/>
  <c r="G36"/>
  <c r="H36"/>
  <c r="G35"/>
  <c r="H35"/>
  <c r="G34"/>
  <c r="H34"/>
  <c r="G33"/>
  <c r="H33"/>
  <c r="H32"/>
  <c r="G32"/>
  <c r="G31"/>
  <c r="H31"/>
  <c r="H30"/>
  <c r="G30"/>
  <c r="G29"/>
  <c r="H29"/>
  <c r="H28"/>
  <c r="G28"/>
  <c r="G27"/>
  <c r="H27"/>
  <c r="H26"/>
  <c r="G26"/>
  <c r="G25"/>
  <c r="H25"/>
  <c r="H24"/>
  <c r="G24"/>
  <c r="G23"/>
  <c r="H23"/>
  <c r="G22"/>
  <c r="H22"/>
  <c r="G21"/>
  <c r="H21"/>
  <c r="H20"/>
  <c r="G20"/>
  <c r="G19"/>
  <c r="H19"/>
  <c r="H18"/>
  <c r="G18"/>
  <c r="G17"/>
  <c r="H17"/>
  <c r="H16"/>
  <c r="G16"/>
  <c r="G15"/>
  <c r="H15"/>
  <c r="H14"/>
  <c r="G14"/>
  <c r="G13"/>
  <c r="H13"/>
  <c r="H12"/>
  <c r="G12"/>
  <c r="G11"/>
  <c r="H11"/>
  <c r="H10"/>
  <c r="G10"/>
  <c r="G9"/>
  <c r="H9"/>
  <c r="H8"/>
  <c r="G8"/>
  <c r="G7"/>
  <c r="H7"/>
  <c r="H6"/>
  <c r="G6"/>
  <c r="G5"/>
  <c r="H5"/>
  <c r="H4"/>
  <c r="G4"/>
  <c r="C1"/>
  <c r="B19" i="1"/>
  <c r="B1" i="5"/>
  <c r="H203" i="4"/>
  <c r="G203"/>
  <c r="G202"/>
  <c r="H202"/>
  <c r="H201"/>
  <c r="G201"/>
  <c r="G200"/>
  <c r="H200"/>
  <c r="H199"/>
  <c r="G199"/>
  <c r="G198"/>
  <c r="H198"/>
  <c r="H197"/>
  <c r="G197"/>
  <c r="G196"/>
  <c r="H196"/>
  <c r="H195"/>
  <c r="G195"/>
  <c r="G194"/>
  <c r="H194"/>
  <c r="H193"/>
  <c r="G193"/>
  <c r="G192"/>
  <c r="H192"/>
  <c r="H191"/>
  <c r="G191"/>
  <c r="G190"/>
  <c r="H190"/>
  <c r="H189"/>
  <c r="G189"/>
  <c r="G188"/>
  <c r="H188"/>
  <c r="H187"/>
  <c r="G187"/>
  <c r="G186"/>
  <c r="H186"/>
  <c r="H185"/>
  <c r="G185"/>
  <c r="G184"/>
  <c r="H184"/>
  <c r="H183"/>
  <c r="G183"/>
  <c r="G182"/>
  <c r="H182"/>
  <c r="H181"/>
  <c r="G181"/>
  <c r="G180"/>
  <c r="H180"/>
  <c r="H179"/>
  <c r="G179"/>
  <c r="G178"/>
  <c r="H178"/>
  <c r="H177"/>
  <c r="G177"/>
  <c r="G176"/>
  <c r="H176"/>
  <c r="H175"/>
  <c r="G175"/>
  <c r="G174"/>
  <c r="H174"/>
  <c r="H173"/>
  <c r="G173"/>
  <c r="G172"/>
  <c r="H172"/>
  <c r="H171"/>
  <c r="G171"/>
  <c r="G170"/>
  <c r="H170"/>
  <c r="H169"/>
  <c r="G169"/>
  <c r="G168"/>
  <c r="H168"/>
  <c r="G167"/>
  <c r="H167"/>
  <c r="G166"/>
  <c r="H166"/>
  <c r="H165"/>
  <c r="G165"/>
  <c r="G164"/>
  <c r="H164"/>
  <c r="H163"/>
  <c r="G163"/>
  <c r="G162"/>
  <c r="H162"/>
  <c r="H161"/>
  <c r="G161"/>
  <c r="G160"/>
  <c r="H160"/>
  <c r="G159"/>
  <c r="H159"/>
  <c r="G158"/>
  <c r="H158"/>
  <c r="H157"/>
  <c r="G157"/>
  <c r="G156"/>
  <c r="H156"/>
  <c r="H155"/>
  <c r="G155"/>
  <c r="G154"/>
  <c r="H154"/>
  <c r="H153"/>
  <c r="G153"/>
  <c r="G152"/>
  <c r="H152"/>
  <c r="G151"/>
  <c r="H151"/>
  <c r="G150"/>
  <c r="H150"/>
  <c r="H149"/>
  <c r="G149"/>
  <c r="G148"/>
  <c r="H148"/>
  <c r="H147"/>
  <c r="G147"/>
  <c r="G146"/>
  <c r="H146"/>
  <c r="H145"/>
  <c r="G145"/>
  <c r="G144"/>
  <c r="H144"/>
  <c r="G143"/>
  <c r="H143"/>
  <c r="G142"/>
  <c r="H142"/>
  <c r="H141"/>
  <c r="G141"/>
  <c r="G140"/>
  <c r="H140"/>
  <c r="H139"/>
  <c r="G139"/>
  <c r="G138"/>
  <c r="H138"/>
  <c r="H137"/>
  <c r="G137"/>
  <c r="G136"/>
  <c r="H136"/>
  <c r="G135"/>
  <c r="H135"/>
  <c r="G134"/>
  <c r="H134"/>
  <c r="H133"/>
  <c r="G133"/>
  <c r="G132"/>
  <c r="H132"/>
  <c r="H131"/>
  <c r="G131"/>
  <c r="G130"/>
  <c r="H130"/>
  <c r="H129"/>
  <c r="G129"/>
  <c r="G128"/>
  <c r="H128"/>
  <c r="G127"/>
  <c r="H127"/>
  <c r="G126"/>
  <c r="H126"/>
  <c r="H125"/>
  <c r="G125"/>
  <c r="G124"/>
  <c r="H124"/>
  <c r="H123"/>
  <c r="G123"/>
  <c r="G122"/>
  <c r="H122"/>
  <c r="H121"/>
  <c r="G121"/>
  <c r="G120"/>
  <c r="H120"/>
  <c r="G119"/>
  <c r="H119"/>
  <c r="G118"/>
  <c r="H118"/>
  <c r="H117"/>
  <c r="G117"/>
  <c r="G116"/>
  <c r="H116"/>
  <c r="H115"/>
  <c r="G115"/>
  <c r="G114"/>
  <c r="H114"/>
  <c r="H113"/>
  <c r="G113"/>
  <c r="G112"/>
  <c r="H112"/>
  <c r="G111"/>
  <c r="H111"/>
  <c r="G110"/>
  <c r="H110"/>
  <c r="H109"/>
  <c r="G109"/>
  <c r="G108"/>
  <c r="H108"/>
  <c r="H107"/>
  <c r="G107"/>
  <c r="G106"/>
  <c r="H106"/>
  <c r="H105"/>
  <c r="G105"/>
  <c r="G104"/>
  <c r="H104"/>
  <c r="G103"/>
  <c r="H103"/>
  <c r="G102"/>
  <c r="H102"/>
  <c r="H101"/>
  <c r="G101"/>
  <c r="G100"/>
  <c r="H100"/>
  <c r="H99"/>
  <c r="G99"/>
  <c r="G98"/>
  <c r="H98"/>
  <c r="H97"/>
  <c r="G97"/>
  <c r="G96"/>
  <c r="H96"/>
  <c r="G95"/>
  <c r="H95"/>
  <c r="G94"/>
  <c r="H94"/>
  <c r="H93"/>
  <c r="G93"/>
  <c r="G92"/>
  <c r="H92"/>
  <c r="H91"/>
  <c r="G91"/>
  <c r="G90"/>
  <c r="H90"/>
  <c r="H89"/>
  <c r="G89"/>
  <c r="G88"/>
  <c r="H88"/>
  <c r="G87"/>
  <c r="H87"/>
  <c r="G86"/>
  <c r="H86"/>
  <c r="H85"/>
  <c r="G85"/>
  <c r="G84"/>
  <c r="H84"/>
  <c r="H83"/>
  <c r="G83"/>
  <c r="G82"/>
  <c r="H82"/>
  <c r="H81"/>
  <c r="G81"/>
  <c r="G80"/>
  <c r="H80"/>
  <c r="G79"/>
  <c r="H79"/>
  <c r="G78"/>
  <c r="H78"/>
  <c r="H77"/>
  <c r="G77"/>
  <c r="G76"/>
  <c r="H76"/>
  <c r="H75"/>
  <c r="G75"/>
  <c r="G74"/>
  <c r="H74"/>
  <c r="H73"/>
  <c r="G73"/>
  <c r="G72"/>
  <c r="H72"/>
  <c r="G71"/>
  <c r="H71"/>
  <c r="G70"/>
  <c r="H70"/>
  <c r="H69"/>
  <c r="G69"/>
  <c r="G68"/>
  <c r="H68"/>
  <c r="H67"/>
  <c r="G67"/>
  <c r="G66"/>
  <c r="H66"/>
  <c r="H65"/>
  <c r="G65"/>
  <c r="G64"/>
  <c r="H64"/>
  <c r="G63"/>
  <c r="H63"/>
  <c r="G62"/>
  <c r="H62"/>
  <c r="H61"/>
  <c r="G61"/>
  <c r="G60"/>
  <c r="H60"/>
  <c r="H59"/>
  <c r="G59"/>
  <c r="G58"/>
  <c r="H58"/>
  <c r="H57"/>
  <c r="G57"/>
  <c r="G56"/>
  <c r="H56"/>
  <c r="G55"/>
  <c r="H55"/>
  <c r="G54"/>
  <c r="H54"/>
  <c r="H53"/>
  <c r="G53"/>
  <c r="G52"/>
  <c r="H52"/>
  <c r="H51"/>
  <c r="G51"/>
  <c r="G50"/>
  <c r="H50"/>
  <c r="H49"/>
  <c r="G49"/>
  <c r="G48"/>
  <c r="H48"/>
  <c r="G47"/>
  <c r="H47"/>
  <c r="G46"/>
  <c r="H46"/>
  <c r="H45"/>
  <c r="G45"/>
  <c r="G44"/>
  <c r="H44"/>
  <c r="H43"/>
  <c r="G43"/>
  <c r="G42"/>
  <c r="H42"/>
  <c r="H41"/>
  <c r="G41"/>
  <c r="G40"/>
  <c r="H40"/>
  <c r="G39"/>
  <c r="H39"/>
  <c r="G38"/>
  <c r="H38"/>
  <c r="H37"/>
  <c r="G37"/>
  <c r="G36"/>
  <c r="H36"/>
  <c r="G35"/>
  <c r="H35"/>
  <c r="G34"/>
  <c r="H34"/>
  <c r="G33"/>
  <c r="H33"/>
  <c r="H32"/>
  <c r="G32"/>
  <c r="G31"/>
  <c r="H31"/>
  <c r="H30"/>
  <c r="G30"/>
  <c r="G29"/>
  <c r="H29"/>
  <c r="H28"/>
  <c r="G28"/>
  <c r="G27"/>
  <c r="H27"/>
  <c r="H26"/>
  <c r="G26"/>
  <c r="G25"/>
  <c r="H25"/>
  <c r="H24"/>
  <c r="G24"/>
  <c r="G23"/>
  <c r="H23"/>
  <c r="H22"/>
  <c r="G22"/>
  <c r="G21"/>
  <c r="H21"/>
  <c r="G20"/>
  <c r="H20"/>
  <c r="G19"/>
  <c r="H19"/>
  <c r="H18"/>
  <c r="G18"/>
  <c r="G17"/>
  <c r="H17"/>
  <c r="H16"/>
  <c r="G16"/>
  <c r="G15"/>
  <c r="H15"/>
  <c r="H14"/>
  <c r="G14"/>
  <c r="G13"/>
  <c r="H13"/>
  <c r="H12"/>
  <c r="G12"/>
  <c r="G11"/>
  <c r="H11"/>
  <c r="H10"/>
  <c r="G10"/>
  <c r="G9"/>
  <c r="H9"/>
  <c r="H8"/>
  <c r="G8"/>
  <c r="G7"/>
  <c r="H7"/>
  <c r="H6"/>
  <c r="G6"/>
  <c r="G5"/>
  <c r="H5"/>
  <c r="H4"/>
  <c r="G4"/>
  <c r="C1"/>
  <c r="B18" i="1"/>
  <c r="B1" i="4"/>
  <c r="C18" i="1"/>
  <c r="G203" i="3"/>
  <c r="H203"/>
  <c r="G202"/>
  <c r="H202"/>
  <c r="G201"/>
  <c r="H201"/>
  <c r="G200"/>
  <c r="H200"/>
  <c r="G199"/>
  <c r="H199"/>
  <c r="G198"/>
  <c r="H198"/>
  <c r="G197"/>
  <c r="H197"/>
  <c r="G196"/>
  <c r="H196"/>
  <c r="G195"/>
  <c r="H195"/>
  <c r="G194"/>
  <c r="H194"/>
  <c r="G193"/>
  <c r="H193"/>
  <c r="G192"/>
  <c r="H192"/>
  <c r="G191"/>
  <c r="H191"/>
  <c r="G190"/>
  <c r="H190"/>
  <c r="G189"/>
  <c r="H189"/>
  <c r="G188"/>
  <c r="H188"/>
  <c r="G187"/>
  <c r="H187"/>
  <c r="G186"/>
  <c r="H186"/>
  <c r="H185"/>
  <c r="G185"/>
  <c r="G184"/>
  <c r="H184"/>
  <c r="G183"/>
  <c r="H183"/>
  <c r="G182"/>
  <c r="H182"/>
  <c r="H181"/>
  <c r="G181"/>
  <c r="G180"/>
  <c r="H180"/>
  <c r="H179"/>
  <c r="G179"/>
  <c r="G178"/>
  <c r="H178"/>
  <c r="H177"/>
  <c r="G177"/>
  <c r="G176"/>
  <c r="H176"/>
  <c r="G175"/>
  <c r="H175"/>
  <c r="G174"/>
  <c r="H174"/>
  <c r="H173"/>
  <c r="G173"/>
  <c r="G172"/>
  <c r="H172"/>
  <c r="H171"/>
  <c r="G171"/>
  <c r="G170"/>
  <c r="H170"/>
  <c r="H169"/>
  <c r="G169"/>
  <c r="G168"/>
  <c r="H168"/>
  <c r="G167"/>
  <c r="H167"/>
  <c r="G166"/>
  <c r="H166"/>
  <c r="H165"/>
  <c r="G165"/>
  <c r="G164"/>
  <c r="H164"/>
  <c r="H163"/>
  <c r="G163"/>
  <c r="G162"/>
  <c r="H162"/>
  <c r="H161"/>
  <c r="G161"/>
  <c r="G160"/>
  <c r="H160"/>
  <c r="G159"/>
  <c r="H159"/>
  <c r="G158"/>
  <c r="H158"/>
  <c r="H157"/>
  <c r="G157"/>
  <c r="G156"/>
  <c r="H156"/>
  <c r="H155"/>
  <c r="G155"/>
  <c r="G154"/>
  <c r="H154"/>
  <c r="H153"/>
  <c r="G153"/>
  <c r="G152"/>
  <c r="H152"/>
  <c r="G151"/>
  <c r="H151"/>
  <c r="G150"/>
  <c r="H150"/>
  <c r="H149"/>
  <c r="G149"/>
  <c r="G148"/>
  <c r="H148"/>
  <c r="H147"/>
  <c r="G147"/>
  <c r="G146"/>
  <c r="H146"/>
  <c r="H145"/>
  <c r="G145"/>
  <c r="G144"/>
  <c r="H144"/>
  <c r="G143"/>
  <c r="H143"/>
  <c r="G142"/>
  <c r="H142"/>
  <c r="H141"/>
  <c r="G141"/>
  <c r="G140"/>
  <c r="H140"/>
  <c r="H139"/>
  <c r="G139"/>
  <c r="G138"/>
  <c r="H138"/>
  <c r="H137"/>
  <c r="G137"/>
  <c r="G136"/>
  <c r="H136"/>
  <c r="G135"/>
  <c r="H135"/>
  <c r="G134"/>
  <c r="H134"/>
  <c r="H133"/>
  <c r="G133"/>
  <c r="G132"/>
  <c r="H132"/>
  <c r="H131"/>
  <c r="G131"/>
  <c r="G130"/>
  <c r="H130"/>
  <c r="H129"/>
  <c r="G129"/>
  <c r="G128"/>
  <c r="H128"/>
  <c r="G127"/>
  <c r="H127"/>
  <c r="G126"/>
  <c r="H126"/>
  <c r="H125"/>
  <c r="G125"/>
  <c r="G124"/>
  <c r="H124"/>
  <c r="H123"/>
  <c r="G123"/>
  <c r="G122"/>
  <c r="H122"/>
  <c r="H121"/>
  <c r="G121"/>
  <c r="G120"/>
  <c r="H120"/>
  <c r="G119"/>
  <c r="H119"/>
  <c r="G118"/>
  <c r="H118"/>
  <c r="H117"/>
  <c r="G117"/>
  <c r="G116"/>
  <c r="H116"/>
  <c r="H115"/>
  <c r="G115"/>
  <c r="G114"/>
  <c r="H114"/>
  <c r="H113"/>
  <c r="G113"/>
  <c r="G112"/>
  <c r="H112"/>
  <c r="G111"/>
  <c r="H111"/>
  <c r="G110"/>
  <c r="H110"/>
  <c r="H109"/>
  <c r="G109"/>
  <c r="G108"/>
  <c r="H108"/>
  <c r="H107"/>
  <c r="G107"/>
  <c r="G106"/>
  <c r="H106"/>
  <c r="H105"/>
  <c r="G105"/>
  <c r="G104"/>
  <c r="H104"/>
  <c r="G103"/>
  <c r="H103"/>
  <c r="G102"/>
  <c r="H102"/>
  <c r="H101"/>
  <c r="G101"/>
  <c r="G100"/>
  <c r="H100"/>
  <c r="H99"/>
  <c r="G99"/>
  <c r="G98"/>
  <c r="H98"/>
  <c r="H97"/>
  <c r="G97"/>
  <c r="G96"/>
  <c r="H96"/>
  <c r="G95"/>
  <c r="H95"/>
  <c r="G94"/>
  <c r="H94"/>
  <c r="H93"/>
  <c r="G93"/>
  <c r="G92"/>
  <c r="H92"/>
  <c r="H91"/>
  <c r="G91"/>
  <c r="G90"/>
  <c r="H90"/>
  <c r="H89"/>
  <c r="G89"/>
  <c r="G88"/>
  <c r="H88"/>
  <c r="G87"/>
  <c r="H87"/>
  <c r="G86"/>
  <c r="H86"/>
  <c r="H85"/>
  <c r="G85"/>
  <c r="G84"/>
  <c r="H84"/>
  <c r="H83"/>
  <c r="G83"/>
  <c r="G82"/>
  <c r="H82"/>
  <c r="H81"/>
  <c r="G81"/>
  <c r="G80"/>
  <c r="H80"/>
  <c r="G79"/>
  <c r="H79"/>
  <c r="G78"/>
  <c r="H78"/>
  <c r="H77"/>
  <c r="G77"/>
  <c r="G76"/>
  <c r="H76"/>
  <c r="H75"/>
  <c r="G75"/>
  <c r="G74"/>
  <c r="H74"/>
  <c r="H73"/>
  <c r="G73"/>
  <c r="G72"/>
  <c r="H72"/>
  <c r="G71"/>
  <c r="H71"/>
  <c r="G70"/>
  <c r="H70"/>
  <c r="H69"/>
  <c r="G69"/>
  <c r="G68"/>
  <c r="H68"/>
  <c r="H67"/>
  <c r="G67"/>
  <c r="G66"/>
  <c r="H66"/>
  <c r="H65"/>
  <c r="G65"/>
  <c r="G64"/>
  <c r="H64"/>
  <c r="G63"/>
  <c r="H63"/>
  <c r="G62"/>
  <c r="H62"/>
  <c r="H61"/>
  <c r="G61"/>
  <c r="G60"/>
  <c r="H60"/>
  <c r="H59"/>
  <c r="G59"/>
  <c r="G58"/>
  <c r="H58"/>
  <c r="H57"/>
  <c r="G57"/>
  <c r="G56"/>
  <c r="H56"/>
  <c r="G55"/>
  <c r="H55"/>
  <c r="G54"/>
  <c r="H54"/>
  <c r="H53"/>
  <c r="G53"/>
  <c r="G52"/>
  <c r="H52"/>
  <c r="H51"/>
  <c r="G51"/>
  <c r="G50"/>
  <c r="H50"/>
  <c r="H49"/>
  <c r="G49"/>
  <c r="G48"/>
  <c r="H48"/>
  <c r="G47"/>
  <c r="H47"/>
  <c r="G46"/>
  <c r="H46"/>
  <c r="H45"/>
  <c r="G45"/>
  <c r="G44"/>
  <c r="H44"/>
  <c r="H43"/>
  <c r="G43"/>
  <c r="G42"/>
  <c r="H42"/>
  <c r="H41"/>
  <c r="G41"/>
  <c r="G40"/>
  <c r="H40"/>
  <c r="G39"/>
  <c r="H39"/>
  <c r="G38"/>
  <c r="H38"/>
  <c r="H37"/>
  <c r="G37"/>
  <c r="G36"/>
  <c r="H36"/>
  <c r="G35"/>
  <c r="H35"/>
  <c r="G34"/>
  <c r="H34"/>
  <c r="G33"/>
  <c r="H33"/>
  <c r="H32"/>
  <c r="G32"/>
  <c r="G31"/>
  <c r="H31"/>
  <c r="H30"/>
  <c r="G30"/>
  <c r="G29"/>
  <c r="H29"/>
  <c r="G28"/>
  <c r="H28"/>
  <c r="G27"/>
  <c r="H27"/>
  <c r="G26"/>
  <c r="H26"/>
  <c r="G25"/>
  <c r="H25"/>
  <c r="G24"/>
  <c r="H24"/>
  <c r="G23"/>
  <c r="H23"/>
  <c r="G22"/>
  <c r="H22"/>
  <c r="G21"/>
  <c r="H21"/>
  <c r="G20"/>
  <c r="H20"/>
  <c r="G19"/>
  <c r="H19"/>
  <c r="G18"/>
  <c r="H18"/>
  <c r="G17"/>
  <c r="H17"/>
  <c r="G16"/>
  <c r="H16"/>
  <c r="G15"/>
  <c r="H15"/>
  <c r="G14"/>
  <c r="H14"/>
  <c r="G13"/>
  <c r="H13"/>
  <c r="G12"/>
  <c r="H12"/>
  <c r="G11"/>
  <c r="H11"/>
  <c r="G10"/>
  <c r="H10"/>
  <c r="G9"/>
  <c r="H9"/>
  <c r="G8"/>
  <c r="H8"/>
  <c r="G7"/>
  <c r="H7"/>
  <c r="H6"/>
  <c r="G6"/>
  <c r="G5"/>
  <c r="H5"/>
  <c r="G4"/>
  <c r="H4"/>
  <c r="C1"/>
  <c r="B17" i="1"/>
  <c r="B1" i="3"/>
  <c r="C17" i="1"/>
  <c r="G203" i="2"/>
  <c r="G202"/>
  <c r="G201"/>
  <c r="G200"/>
  <c r="H200"/>
  <c r="G199"/>
  <c r="G198"/>
  <c r="G197"/>
  <c r="G196"/>
  <c r="H196"/>
  <c r="G195"/>
  <c r="G194"/>
  <c r="G193"/>
  <c r="G192"/>
  <c r="H192"/>
  <c r="G191"/>
  <c r="G190"/>
  <c r="G189"/>
  <c r="G188"/>
  <c r="H188"/>
  <c r="G187"/>
  <c r="G186"/>
  <c r="G185"/>
  <c r="G184"/>
  <c r="H184"/>
  <c r="G183"/>
  <c r="G182"/>
  <c r="G181"/>
  <c r="G180"/>
  <c r="H180"/>
  <c r="G179"/>
  <c r="G178"/>
  <c r="G177"/>
  <c r="G176"/>
  <c r="H176"/>
  <c r="G175"/>
  <c r="G174"/>
  <c r="G173"/>
  <c r="G172"/>
  <c r="H172"/>
  <c r="G171"/>
  <c r="G170"/>
  <c r="G169"/>
  <c r="G168"/>
  <c r="H168"/>
  <c r="G167"/>
  <c r="G166"/>
  <c r="G165"/>
  <c r="G164"/>
  <c r="H164"/>
  <c r="G163"/>
  <c r="G162"/>
  <c r="G161"/>
  <c r="G160"/>
  <c r="H160"/>
  <c r="G159"/>
  <c r="G158"/>
  <c r="G157"/>
  <c r="G156"/>
  <c r="H156"/>
  <c r="G155"/>
  <c r="G154"/>
  <c r="G153"/>
  <c r="G152"/>
  <c r="H152"/>
  <c r="G151"/>
  <c r="G150"/>
  <c r="G149"/>
  <c r="G148"/>
  <c r="H148"/>
  <c r="G147"/>
  <c r="G146"/>
  <c r="G145"/>
  <c r="G144"/>
  <c r="H144"/>
  <c r="G143"/>
  <c r="G142"/>
  <c r="G141"/>
  <c r="G140"/>
  <c r="H140"/>
  <c r="G139"/>
  <c r="G138"/>
  <c r="G137"/>
  <c r="G136"/>
  <c r="H136"/>
  <c r="G135"/>
  <c r="G134"/>
  <c r="G133"/>
  <c r="G132"/>
  <c r="H132"/>
  <c r="G131"/>
  <c r="G130"/>
  <c r="G129"/>
  <c r="G128"/>
  <c r="H128"/>
  <c r="G127"/>
  <c r="G126"/>
  <c r="G125"/>
  <c r="G124"/>
  <c r="H124"/>
  <c r="G123"/>
  <c r="G122"/>
  <c r="G121"/>
  <c r="G120"/>
  <c r="H120"/>
  <c r="G119"/>
  <c r="G118"/>
  <c r="G117"/>
  <c r="G116"/>
  <c r="H116"/>
  <c r="G115"/>
  <c r="G114"/>
  <c r="G113"/>
  <c r="G112"/>
  <c r="H112"/>
  <c r="G111"/>
  <c r="G110"/>
  <c r="G109"/>
  <c r="G108"/>
  <c r="H108"/>
  <c r="G107"/>
  <c r="G106"/>
  <c r="G105"/>
  <c r="G104"/>
  <c r="H104"/>
  <c r="G103"/>
  <c r="G102"/>
  <c r="G101"/>
  <c r="G100"/>
  <c r="H100"/>
  <c r="G99"/>
  <c r="G98"/>
  <c r="G97"/>
  <c r="G96"/>
  <c r="H96"/>
  <c r="G95"/>
  <c r="G94"/>
  <c r="G93"/>
  <c r="G92"/>
  <c r="H92"/>
  <c r="G91"/>
  <c r="G90"/>
  <c r="G89"/>
  <c r="G88"/>
  <c r="H88"/>
  <c r="G87"/>
  <c r="G86"/>
  <c r="G85"/>
  <c r="G84"/>
  <c r="H84"/>
  <c r="G83"/>
  <c r="G82"/>
  <c r="G81"/>
  <c r="G80"/>
  <c r="H80"/>
  <c r="G79"/>
  <c r="G78"/>
  <c r="G77"/>
  <c r="G76"/>
  <c r="H76"/>
  <c r="G75"/>
  <c r="G74"/>
  <c r="G73"/>
  <c r="G72"/>
  <c r="H72"/>
  <c r="G71"/>
  <c r="G70"/>
  <c r="G69"/>
  <c r="G68"/>
  <c r="H68"/>
  <c r="G67"/>
  <c r="G66"/>
  <c r="G65"/>
  <c r="G64"/>
  <c r="H64"/>
  <c r="G63"/>
  <c r="G62"/>
  <c r="G61"/>
  <c r="G60"/>
  <c r="H60"/>
  <c r="G59"/>
  <c r="G58"/>
  <c r="G57"/>
  <c r="G56"/>
  <c r="H56"/>
  <c r="G55"/>
  <c r="G54"/>
  <c r="G53"/>
  <c r="G52"/>
  <c r="H52"/>
  <c r="G51"/>
  <c r="G50"/>
  <c r="G49"/>
  <c r="G48"/>
  <c r="H48"/>
  <c r="G47"/>
  <c r="G46"/>
  <c r="G45"/>
  <c r="G44"/>
  <c r="H44"/>
  <c r="G43"/>
  <c r="G42"/>
  <c r="G41"/>
  <c r="G40"/>
  <c r="H40"/>
  <c r="G39"/>
  <c r="G38"/>
  <c r="G37"/>
  <c r="G36"/>
  <c r="H36"/>
  <c r="G35"/>
  <c r="G34"/>
  <c r="G33"/>
  <c r="G32"/>
  <c r="H32"/>
  <c r="G31"/>
  <c r="G30"/>
  <c r="G29"/>
  <c r="G28"/>
  <c r="H28"/>
  <c r="G27"/>
  <c r="H27"/>
  <c r="G26"/>
  <c r="H26"/>
  <c r="G25"/>
  <c r="H25"/>
  <c r="G24"/>
  <c r="H24"/>
  <c r="G23"/>
  <c r="G22"/>
  <c r="H22"/>
  <c r="G21"/>
  <c r="G20"/>
  <c r="H20"/>
  <c r="G19"/>
  <c r="G18"/>
  <c r="G17"/>
  <c r="G16"/>
  <c r="H16"/>
  <c r="G15"/>
  <c r="G14"/>
  <c r="H14"/>
  <c r="G13"/>
  <c r="H13"/>
  <c r="G12"/>
  <c r="H12"/>
  <c r="G11"/>
  <c r="G10"/>
  <c r="H10"/>
  <c r="G9"/>
  <c r="H9"/>
  <c r="G8"/>
  <c r="H8"/>
  <c r="G7"/>
  <c r="H7"/>
  <c r="G6"/>
  <c r="G5"/>
  <c r="H5"/>
  <c r="G4"/>
  <c r="H203"/>
  <c r="H202"/>
  <c r="H201"/>
  <c r="H199"/>
  <c r="H198"/>
  <c r="H197"/>
  <c r="H195"/>
  <c r="H194"/>
  <c r="H193"/>
  <c r="H191"/>
  <c r="H190"/>
  <c r="H189"/>
  <c r="H187"/>
  <c r="H186"/>
  <c r="H185"/>
  <c r="H183"/>
  <c r="H182"/>
  <c r="H181"/>
  <c r="H179"/>
  <c r="H178"/>
  <c r="H177"/>
  <c r="H175"/>
  <c r="H174"/>
  <c r="H173"/>
  <c r="H171"/>
  <c r="H170"/>
  <c r="H169"/>
  <c r="H167"/>
  <c r="H166"/>
  <c r="H165"/>
  <c r="H163"/>
  <c r="H162"/>
  <c r="H161"/>
  <c r="H159"/>
  <c r="H158"/>
  <c r="H157"/>
  <c r="H155"/>
  <c r="H154"/>
  <c r="H153"/>
  <c r="H151"/>
  <c r="H150"/>
  <c r="H149"/>
  <c r="H147"/>
  <c r="H146"/>
  <c r="H145"/>
  <c r="H143"/>
  <c r="H142"/>
  <c r="H141"/>
  <c r="H139"/>
  <c r="H138"/>
  <c r="H137"/>
  <c r="H135"/>
  <c r="H134"/>
  <c r="H133"/>
  <c r="H131"/>
  <c r="H130"/>
  <c r="H129"/>
  <c r="H127"/>
  <c r="H126"/>
  <c r="H125"/>
  <c r="H123"/>
  <c r="H122"/>
  <c r="H121"/>
  <c r="H119"/>
  <c r="H118"/>
  <c r="H117"/>
  <c r="H115"/>
  <c r="H114"/>
  <c r="H113"/>
  <c r="H111"/>
  <c r="H110"/>
  <c r="H109"/>
  <c r="H107"/>
  <c r="H106"/>
  <c r="H105"/>
  <c r="H103"/>
  <c r="H102"/>
  <c r="H101"/>
  <c r="H99"/>
  <c r="H98"/>
  <c r="H97"/>
  <c r="H95"/>
  <c r="H94"/>
  <c r="H93"/>
  <c r="H91"/>
  <c r="H90"/>
  <c r="H89"/>
  <c r="H87"/>
  <c r="H86"/>
  <c r="H85"/>
  <c r="H83"/>
  <c r="H82"/>
  <c r="H81"/>
  <c r="H79"/>
  <c r="H78"/>
  <c r="H77"/>
  <c r="H75"/>
  <c r="H74"/>
  <c r="H73"/>
  <c r="H71"/>
  <c r="H70"/>
  <c r="H69"/>
  <c r="H67"/>
  <c r="H66"/>
  <c r="H65"/>
  <c r="H63"/>
  <c r="H62"/>
  <c r="H61"/>
  <c r="H59"/>
  <c r="H58"/>
  <c r="H57"/>
  <c r="H55"/>
  <c r="H54"/>
  <c r="H53"/>
  <c r="H51"/>
  <c r="H50"/>
  <c r="H49"/>
  <c r="H47"/>
  <c r="H46"/>
  <c r="H45"/>
  <c r="H43"/>
  <c r="H42"/>
  <c r="H41"/>
  <c r="H39"/>
  <c r="H38"/>
  <c r="H37"/>
  <c r="H35"/>
  <c r="H34"/>
  <c r="H33"/>
  <c r="H31"/>
  <c r="H30"/>
  <c r="H29"/>
  <c r="H23"/>
  <c r="H21"/>
  <c r="H19"/>
  <c r="H18"/>
  <c r="H17"/>
  <c r="H15"/>
  <c r="H11"/>
  <c r="H6"/>
  <c r="H4"/>
  <c r="C1"/>
  <c r="B16" i="1"/>
  <c r="B1" i="2"/>
  <c r="C16" i="1"/>
  <c r="C19"/>
  <c r="C10" s="1"/>
  <c r="E10" s="1"/>
  <c r="H1" i="5"/>
  <c r="G1"/>
  <c r="E19" i="1"/>
  <c r="H1" i="4"/>
  <c r="G1"/>
  <c r="E18" i="1"/>
  <c r="H1" i="3"/>
  <c r="G1"/>
  <c r="E17" i="1"/>
  <c r="A10"/>
  <c r="H1" i="2"/>
  <c r="G1"/>
  <c r="E16" i="1"/>
</calcChain>
</file>

<file path=xl/sharedStrings.xml><?xml version="1.0" encoding="utf-8"?>
<sst xmlns="http://schemas.openxmlformats.org/spreadsheetml/2006/main" count="188" uniqueCount="164">
  <si>
    <t>Numero Fatture</t>
  </si>
  <si>
    <t>INDICATORE SU BASE ANNUALE</t>
  </si>
  <si>
    <t>INDICATORE SU BASE TRIMESTRALE</t>
  </si>
  <si>
    <t xml:space="preserve">FATTURE 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</si>
  <si>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</si>
  <si>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</si>
  <si>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</si>
  <si>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</si>
  <si>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</si>
  <si>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</si>
  <si>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</si>
  <si>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</si>
  <si>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FATTURE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</si>
  <si>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</si>
  <si>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</si>
  <si>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</si>
  <si>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</si>
  <si>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</si>
  <si>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</si>
  <si>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</si>
  <si>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Liceo Scientifico TALETE</t>
  </si>
  <si>
    <t>00195 ROMA (RM) Via Gabriele Camozzi, 2 C.F. 97021010588 C.M. RMPS48000T</t>
  </si>
  <si>
    <t>8W00871543 del 07/12/2015</t>
  </si>
  <si>
    <t>8415002322 del 11/12/2015</t>
  </si>
  <si>
    <t>2015PA0014495 del 31/12/2015</t>
  </si>
  <si>
    <t>480/EL del 24/01/2016</t>
  </si>
  <si>
    <t>8\2016\SC del 25/01/2016</t>
  </si>
  <si>
    <t>FATTPA 13_16 del 03/02/2016</t>
  </si>
  <si>
    <t>139/1 del 29/01/2016</t>
  </si>
  <si>
    <t>8716010030 del 26/01/2016</t>
  </si>
  <si>
    <t>15/PA del 03/02/2016</t>
  </si>
  <si>
    <t>8716031580 del 18/02/2016</t>
  </si>
  <si>
    <t>500E del 25/01/2016</t>
  </si>
  <si>
    <t>751N del 24/11/2016</t>
  </si>
  <si>
    <t>01/2016 del 17/02/2016</t>
  </si>
  <si>
    <t>2016PA0001533 del 31/01/2016</t>
  </si>
  <si>
    <t>000059/16 del 30/01/2016</t>
  </si>
  <si>
    <t>000060/16 del 30/01/2016</t>
  </si>
  <si>
    <t>48\2016\SC del 17/02/2016</t>
  </si>
  <si>
    <t>1/PA del 02/02/2016</t>
  </si>
  <si>
    <t>8W00119333 del 05/02/2016</t>
  </si>
  <si>
    <t>24 del 31/01/2016</t>
  </si>
  <si>
    <t>04/2016 del 10/03/2016</t>
  </si>
  <si>
    <t>FATTPA 20_16 del 10/02/2016</t>
  </si>
  <si>
    <t>FATTPA 47_16 del 01/03/2016</t>
  </si>
  <si>
    <t>579/PA del 15/02/2016</t>
  </si>
  <si>
    <t>359 del 25/02/2016</t>
  </si>
  <si>
    <t>313 del 18/02/2016</t>
  </si>
  <si>
    <t>202 del 14/03/2016</t>
  </si>
  <si>
    <t>4/16 del 15/03/2016</t>
  </si>
  <si>
    <t>7PA del 17/03/2016</t>
  </si>
  <si>
    <t>18N del 16/03/2016</t>
  </si>
  <si>
    <t>145/2016/T del 14/03/2016</t>
  </si>
  <si>
    <t>8716074724 del 25/03/2016</t>
  </si>
  <si>
    <t>2/55 del 06/04/2016</t>
  </si>
  <si>
    <t>FATTPA 1_16 del 16/03/2016</t>
  </si>
  <si>
    <t>272 del 04/04/2016</t>
  </si>
  <si>
    <t>74/ PA del 05/03/2016</t>
  </si>
  <si>
    <t>95N del 05/04/2016</t>
  </si>
  <si>
    <t>05/2016 del 29/04/2016</t>
  </si>
  <si>
    <t>16-0254 del 08/04/2016</t>
  </si>
  <si>
    <t>1954E del 07/04/2016</t>
  </si>
  <si>
    <t>1/2016/PA del 06/05/2016</t>
  </si>
  <si>
    <t>04/2016/05 del 19/05/2016</t>
  </si>
  <si>
    <t>201/2016 del 06/05/2016</t>
  </si>
  <si>
    <t>621/2016 del 28/04/2016</t>
  </si>
  <si>
    <t>50/PA del 05/05/2016</t>
  </si>
  <si>
    <t>665 del 13/05/2016</t>
  </si>
  <si>
    <t>664 del 13/05/2016</t>
  </si>
  <si>
    <t>210/2016 del 12/05/2016</t>
  </si>
  <si>
    <t>8716125036 del 16/05/2016</t>
  </si>
  <si>
    <t>G166004811 del 10/05/2016</t>
  </si>
  <si>
    <t>124/ PA del 09/04/2016</t>
  </si>
  <si>
    <t>25/PA del 26/05/2016</t>
  </si>
  <si>
    <t>23/E del 13/04/2016</t>
  </si>
  <si>
    <t>PA/ 192 del 14/05/2016</t>
  </si>
  <si>
    <t>167/PA del 24/05/2016</t>
  </si>
  <si>
    <t>816 del 03/05/2016</t>
  </si>
  <si>
    <t>893 del 09/05/2016</t>
  </si>
  <si>
    <t>950 del 19/05/2016</t>
  </si>
  <si>
    <t>41 del 10/06/2016</t>
  </si>
  <si>
    <t>12 del 19/05/2016</t>
  </si>
  <si>
    <t>000260/PA del 31/05/2016</t>
  </si>
  <si>
    <t>243/2016 del 03/06/2016</t>
  </si>
  <si>
    <t>06/2016 del 06/06/2016</t>
  </si>
  <si>
    <t>8716154562 del 09/06/2016</t>
  </si>
  <si>
    <t>8W00395603 del 07/06/2016</t>
  </si>
  <si>
    <t>000446/16 del 26/05/2016</t>
  </si>
  <si>
    <t>271/2016 del 22/06/2016</t>
  </si>
  <si>
    <t>8416090456 del 30/06/2016</t>
  </si>
  <si>
    <t>2/PA del 06/07/2016</t>
  </si>
  <si>
    <t>14/2016 del 24/06/2016</t>
  </si>
  <si>
    <t>15/2016 del 24/06/2016</t>
  </si>
  <si>
    <t>22/2016 del 08/07/2016</t>
  </si>
  <si>
    <t>18/2016 del 06/07/2016</t>
  </si>
  <si>
    <t>19/2016 del 08/07/2016</t>
  </si>
  <si>
    <t>21/2016 del 08/07/2016</t>
  </si>
  <si>
    <t>20/2016 del 08/07/2016</t>
  </si>
  <si>
    <t>17/2016 del 05/07/2016</t>
  </si>
  <si>
    <t>877 del 30/06/2016</t>
  </si>
  <si>
    <t>44 del 18/07/2016</t>
  </si>
  <si>
    <t>16/2016 del 28/06/2016</t>
  </si>
  <si>
    <t>663 del 13/05/2016</t>
  </si>
  <si>
    <t>41 del 11/07/2016</t>
  </si>
  <si>
    <t>45 del 18/07/2016</t>
  </si>
  <si>
    <t>2160124125 del 31/05/2016</t>
  </si>
  <si>
    <t>39 del 19/07/2016</t>
  </si>
  <si>
    <t>FATTPA 1_16 del 19/07/2016</t>
  </si>
  <si>
    <t>40 del 19/07/2016</t>
  </si>
  <si>
    <t>41 del 19/07/2016</t>
  </si>
  <si>
    <t>71/PA del 02/08/2016</t>
  </si>
  <si>
    <t>332/2016 del 28/07/2016</t>
  </si>
  <si>
    <t>8W00530163 del 05/08/2016</t>
  </si>
  <si>
    <t>8716210053 del 10/08/2016</t>
  </si>
  <si>
    <t>2016PA0008420 del 30/06/2016</t>
  </si>
  <si>
    <t>72/PA del 03/08/2016</t>
  </si>
  <si>
    <t>8716253668 del 12/09/2016</t>
  </si>
  <si>
    <t>G166011204 del 08/09/2016</t>
  </si>
  <si>
    <t>2507E del 27/07/2016</t>
  </si>
  <si>
    <t>232/ PA del 08/08/2016</t>
  </si>
  <si>
    <t>1644 del 29/09/2016</t>
  </si>
  <si>
    <t>264/ PA del 22/09/2016</t>
  </si>
  <si>
    <t>263/ PA del 22/09/2016</t>
  </si>
  <si>
    <t>1647/PA del 18/09/2016</t>
  </si>
  <si>
    <t>8716267976 del 27/09/2016</t>
  </si>
  <si>
    <t>07/2016 del 13/10/2016</t>
  </si>
  <si>
    <t>08/2016 del 13/10/2016</t>
  </si>
  <si>
    <t>09/2016 del 13/10/2016</t>
  </si>
  <si>
    <t>410/2016 del 12/10/2016</t>
  </si>
  <si>
    <t>234/PA del 28/09/2016</t>
  </si>
  <si>
    <t>1223 del 30/09/2016</t>
  </si>
  <si>
    <t>8W00658815 del 06/10/2016</t>
  </si>
  <si>
    <t>50 del 21/10/2016</t>
  </si>
  <si>
    <t>51 del 21/10/2016</t>
  </si>
  <si>
    <t>321 del 29/10/2016</t>
  </si>
  <si>
    <t>105/PA del 08/11/2016</t>
  </si>
  <si>
    <t>83 del 18/11/2016</t>
  </si>
  <si>
    <t>8716322739 del 18/11/2016</t>
  </si>
  <si>
    <t>723N del 14/11/2016</t>
  </si>
  <si>
    <t>00878/16 del 15/11/2016</t>
  </si>
  <si>
    <t>2016PA0013384 del 31/10/2016</t>
  </si>
  <si>
    <t>2046 del 17/11/2016</t>
  </si>
  <si>
    <t>106/PA del 08/11/2016</t>
  </si>
  <si>
    <t>00806/16 del 31/10/2016</t>
  </si>
  <si>
    <t>1942 del 31/10/2016</t>
  </si>
  <si>
    <t>1944 del 02/11/2016</t>
  </si>
  <si>
    <t>1937 del 31/10/2016</t>
  </si>
  <si>
    <t>00805/16 del 31/10/2016</t>
  </si>
  <si>
    <t>447/2016 del 07/11/2016</t>
  </si>
  <si>
    <t>73 PA del 14/11/2016</t>
  </si>
  <si>
    <t>477/2016 del 25/11/2016</t>
  </si>
  <si>
    <t>1396/2016 del 25/11/2016</t>
  </si>
  <si>
    <t>2152 del 28/11/2016</t>
  </si>
  <si>
    <t>22/2016 del 28/10/2016</t>
  </si>
  <si>
    <t>17 del 22/11/2016</t>
  </si>
  <si>
    <t>112/PA del 01/12/2016</t>
  </si>
  <si>
    <t>104/PA del 30/11/2016</t>
  </si>
  <si>
    <t>162602 del 30/11/2016</t>
  </si>
  <si>
    <t>1517 del 30/11/2016</t>
  </si>
  <si>
    <t>1386 del 31/10/2016</t>
  </si>
  <si>
    <t>504/2016 del 13/12/2016</t>
  </si>
  <si>
    <t>8716343612 del 07/12/2016</t>
  </si>
  <si>
    <t>103/PA del 14/11/2016</t>
  </si>
  <si>
    <t>28 del 07/12/2016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</si>
</sst>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2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0" fillId="3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0" fillId="0" borderId="1" xfId="0" applyNumberFormat="1" applyBorder="1"/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4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8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B1" sqref="B1"/>
    </sheetView>
  </sheetViews>
  <sheetFormatPr defaultRowHeight="1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2">
      <c r="A1" s="3"/>
    </row>
    <row r="2" spans="1:12" ht="15.95" customHeight="1">
      <c r="B2" s="5" t="s">
        <v>20</v>
      </c>
    </row>
    <row r="3" spans="1:12" ht="12.75" customHeight="1">
      <c r="B3" s="2" t="s">
        <v>21</v>
      </c>
    </row>
    <row r="4" spans="1:12" ht="15.75" thickBot="1"/>
    <row r="5" spans="1:12" ht="18" customHeight="1" thickBot="1">
      <c r="B5" s="13" t="s">
        <v>19</v>
      </c>
      <c r="F5" s="26">
        <v>2016</v>
      </c>
    </row>
    <row r="7" spans="1:12" ht="30" customHeight="1">
      <c r="A7" s="29" t="s">
        <v>1</v>
      </c>
      <c r="B7" s="30"/>
      <c r="C7" s="30"/>
      <c r="D7" s="30"/>
      <c r="E7" s="30"/>
      <c r="F7" s="31"/>
    </row>
    <row r="8" spans="1:12" ht="27" customHeight="1">
      <c r="A8" s="29" t="s">
        <v>12</v>
      </c>
      <c r="B8" s="30"/>
      <c r="C8" s="30"/>
      <c r="D8" s="30"/>
      <c r="E8" s="30"/>
      <c r="F8" s="31"/>
    </row>
    <row r="9" spans="1:12" ht="30.75" customHeight="1">
      <c r="A9" s="43" t="s">
        <v>0</v>
      </c>
      <c r="B9" s="33"/>
      <c r="C9" s="32" t="s">
        <v>6</v>
      </c>
      <c r="D9" s="33"/>
      <c r="E9" s="44" t="s">
        <v>13</v>
      </c>
      <c r="F9" s="45"/>
    </row>
    <row r="10" spans="1:12" ht="29.25" customHeight="1" thickBot="1">
      <c r="A10" s="36">
        <f>SUM(B16:B19)</f>
        <v>142</v>
      </c>
      <c r="B10" s="37"/>
      <c r="C10" s="50">
        <f>SUM(C16:D19)</f>
        <v>214406.87</v>
      </c>
      <c r="D10" s="37"/>
      <c r="E10" s="38">
        <f>('Trimestre 1'!H1+'Trimestre 2'!H1+'Trimestre 3'!H1+'Trimestre 4'!H1)/C10</f>
        <v>-20.456925843840732</v>
      </c>
      <c r="F10" s="39"/>
    </row>
    <row r="11" spans="1:12" ht="38.25" customHeight="1">
      <c r="A11" s="6"/>
      <c r="B11" s="6"/>
      <c r="C11" s="6"/>
      <c r="D11" s="6"/>
      <c r="E11" s="6"/>
      <c r="F11" s="6"/>
    </row>
    <row r="12" spans="1:12" ht="35.25" customHeight="1" thickBot="1">
      <c r="A12" s="7"/>
      <c r="B12" s="7"/>
      <c r="C12" s="7"/>
      <c r="D12" s="7"/>
      <c r="E12" s="7"/>
      <c r="F12" s="7"/>
    </row>
    <row r="13" spans="1:12" ht="36.75" customHeight="1">
      <c r="A13" s="40" t="s">
        <v>2</v>
      </c>
      <c r="B13" s="41"/>
      <c r="C13" s="41"/>
      <c r="D13" s="41"/>
      <c r="E13" s="41"/>
      <c r="F13" s="42"/>
    </row>
    <row r="14" spans="1:12" ht="27" customHeight="1">
      <c r="A14" s="29" t="s">
        <v>3</v>
      </c>
      <c r="B14" s="30"/>
      <c r="C14" s="30"/>
      <c r="D14" s="30"/>
      <c r="E14" s="30"/>
      <c r="F14" s="31"/>
    </row>
    <row r="15" spans="1:12" ht="46.5" customHeight="1">
      <c r="A15" s="21" t="s">
        <v>4</v>
      </c>
      <c r="B15" s="27" t="s">
        <v>0</v>
      </c>
      <c r="C15" s="32" t="s">
        <v>6</v>
      </c>
      <c r="D15" s="33"/>
      <c r="E15" s="34" t="s">
        <v>14</v>
      </c>
      <c r="F15" s="35"/>
      <c r="H15" s="8"/>
      <c r="I15" s="8"/>
      <c r="J15" s="8"/>
      <c r="K15" s="8"/>
      <c r="L15" s="8"/>
    </row>
    <row r="16" spans="1:12" ht="22.5" customHeight="1">
      <c r="A16" s="22" t="s">
        <v>15</v>
      </c>
      <c r="B16" s="23">
        <f>'Trimestre 1'!C1</f>
        <v>31</v>
      </c>
      <c r="C16" s="51">
        <f>'Trimestre 1'!B1</f>
        <v>88674.92</v>
      </c>
      <c r="D16" s="52"/>
      <c r="E16" s="51">
        <f>'Trimestre 1'!G1</f>
        <v>-25.142707769006165</v>
      </c>
      <c r="F16" s="53"/>
      <c r="H16" s="9"/>
      <c r="I16" s="10"/>
      <c r="J16" s="10"/>
      <c r="K16" s="8"/>
      <c r="L16" s="8"/>
    </row>
    <row r="17" spans="1:12" ht="22.5" customHeight="1">
      <c r="A17" s="22" t="s">
        <v>16</v>
      </c>
      <c r="B17" s="23">
        <f>'Trimestre 2'!C1</f>
        <v>33</v>
      </c>
      <c r="C17" s="51">
        <f>'Trimestre 2'!B1</f>
        <v>48851.42</v>
      </c>
      <c r="D17" s="52"/>
      <c r="E17" s="51">
        <f>'Trimestre 2'!G1</f>
        <v>-16.460508619810845</v>
      </c>
      <c r="F17" s="53"/>
      <c r="H17" s="8"/>
      <c r="I17" s="8"/>
      <c r="J17" s="8"/>
      <c r="K17" s="8"/>
      <c r="L17" s="8"/>
    </row>
    <row r="18" spans="1:12" ht="22.5" customHeight="1">
      <c r="A18" s="22" t="s">
        <v>17</v>
      </c>
      <c r="B18" s="23">
        <f>'Trimestre 3'!C1</f>
        <v>32</v>
      </c>
      <c r="C18" s="51">
        <f>'Trimestre 3'!B1</f>
        <v>50053.840000000004</v>
      </c>
      <c r="D18" s="52"/>
      <c r="E18" s="51">
        <f>'Trimestre 3'!G1</f>
        <v>-19.761506210112948</v>
      </c>
      <c r="F18" s="53"/>
    </row>
    <row r="19" spans="1:12" ht="21.75" customHeight="1" thickBot="1">
      <c r="A19" s="24" t="s">
        <v>18</v>
      </c>
      <c r="B19" s="25">
        <f>'Trimestre 4'!C1</f>
        <v>46</v>
      </c>
      <c r="C19" s="47">
        <f>'Trimestre 4'!B1</f>
        <v>26826.690000000002</v>
      </c>
      <c r="D19" s="49"/>
      <c r="E19" s="47">
        <f>'Trimestre 4'!G1</f>
        <v>-13.54320454741155</v>
      </c>
      <c r="F19" s="48"/>
    </row>
    <row r="20" spans="1:12" ht="46.5" customHeight="1">
      <c r="A20" s="11"/>
      <c r="B20" s="12"/>
      <c r="C20" s="46"/>
      <c r="D20" s="46"/>
      <c r="E20" s="12"/>
      <c r="F20" s="12"/>
    </row>
  </sheetData>
  <mergeCells count="21">
    <mergeCell ref="E16:F16"/>
    <mergeCell ref="E9:F9"/>
    <mergeCell ref="C20:D20"/>
    <mergeCell ref="E19:F19"/>
    <mergeCell ref="C19:D19"/>
    <mergeCell ref="C10:D10"/>
    <mergeCell ref="C18:D18"/>
    <mergeCell ref="E17:F17"/>
    <mergeCell ref="C17:D17"/>
    <mergeCell ref="E18:F18"/>
    <mergeCell ref="C16:D16"/>
    <mergeCell ref="A7:F7"/>
    <mergeCell ref="A14:F14"/>
    <mergeCell ref="C15:D15"/>
    <mergeCell ref="E15:F15"/>
    <mergeCell ref="A8:F8"/>
    <mergeCell ref="A10:B10"/>
    <mergeCell ref="E10:F10"/>
    <mergeCell ref="A13:F13"/>
    <mergeCell ref="A9:B9"/>
    <mergeCell ref="C9:D9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9">
        <f>SUM(B4:B195)</f>
        <v>88674.92</v>
      </c>
      <c r="C1">
        <f>COUNTA(A4:A203)</f>
        <v>31</v>
      </c>
      <c r="G1" s="20">
        <f>IF(B1&lt;&gt;0,H1/B1,0)</f>
        <v>-25.142707769006165</v>
      </c>
      <c r="H1" s="19">
        <f>SUM(H4:H195)</f>
        <v>-2229527.6</v>
      </c>
    </row>
    <row r="3" spans="1:8" s="15" customFormat="1" ht="4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>
      <c r="A4" s="28" t="s">
        <v>22</v>
      </c>
      <c r="B4" s="16">
        <v>110</v>
      </c>
      <c r="C4" s="17">
        <v>42396</v>
      </c>
      <c r="D4" s="17">
        <v>42382</v>
      </c>
      <c r="E4" s="17"/>
      <c r="F4" s="17"/>
      <c r="G4" s="1">
        <f>D4-C4-(F4-E4)</f>
        <v>-14</v>
      </c>
      <c r="H4" s="16">
        <f>B4*G4</f>
        <v>-1540</v>
      </c>
    </row>
    <row r="5" spans="1:8">
      <c r="A5" s="28" t="s">
        <v>23</v>
      </c>
      <c r="B5" s="16">
        <v>0</v>
      </c>
      <c r="C5" s="17">
        <v>42383</v>
      </c>
      <c r="D5" s="17">
        <v>42395</v>
      </c>
      <c r="E5" s="17"/>
      <c r="F5" s="17"/>
      <c r="G5" s="1">
        <f t="shared" ref="G5:G68" si="0">D5-C5-(F5-E5)</f>
        <v>12</v>
      </c>
      <c r="H5" s="16">
        <f t="shared" ref="H5:H68" si="1">B5*G5</f>
        <v>0</v>
      </c>
    </row>
    <row r="6" spans="1:8">
      <c r="A6" s="28" t="s">
        <v>24</v>
      </c>
      <c r="B6" s="16">
        <v>24</v>
      </c>
      <c r="C6" s="17">
        <v>42420</v>
      </c>
      <c r="D6" s="17">
        <v>42395</v>
      </c>
      <c r="E6" s="17"/>
      <c r="F6" s="17"/>
      <c r="G6" s="1">
        <f t="shared" si="0"/>
        <v>-25</v>
      </c>
      <c r="H6" s="16">
        <f t="shared" si="1"/>
        <v>-600</v>
      </c>
    </row>
    <row r="7" spans="1:8">
      <c r="A7" s="28" t="s">
        <v>25</v>
      </c>
      <c r="B7" s="16">
        <v>198</v>
      </c>
      <c r="C7" s="17">
        <v>42425</v>
      </c>
      <c r="D7" s="17">
        <v>42395</v>
      </c>
      <c r="E7" s="17"/>
      <c r="F7" s="17"/>
      <c r="G7" s="1">
        <f t="shared" si="0"/>
        <v>-30</v>
      </c>
      <c r="H7" s="16">
        <f t="shared" si="1"/>
        <v>-5940</v>
      </c>
    </row>
    <row r="8" spans="1:8">
      <c r="A8" s="28" t="s">
        <v>26</v>
      </c>
      <c r="B8" s="16">
        <v>4963.2</v>
      </c>
      <c r="C8" s="17">
        <v>42425</v>
      </c>
      <c r="D8" s="17">
        <v>42396</v>
      </c>
      <c r="E8" s="17"/>
      <c r="F8" s="17"/>
      <c r="G8" s="1">
        <f t="shared" si="0"/>
        <v>-29</v>
      </c>
      <c r="H8" s="16">
        <f t="shared" si="1"/>
        <v>-143932.79999999999</v>
      </c>
    </row>
    <row r="9" spans="1:8">
      <c r="A9" s="28" t="s">
        <v>27</v>
      </c>
      <c r="B9" s="16">
        <v>4500</v>
      </c>
      <c r="C9" s="17">
        <v>42435</v>
      </c>
      <c r="D9" s="17">
        <v>42408</v>
      </c>
      <c r="E9" s="17"/>
      <c r="F9" s="17"/>
      <c r="G9" s="1">
        <f t="shared" si="0"/>
        <v>-27</v>
      </c>
      <c r="H9" s="16">
        <f t="shared" si="1"/>
        <v>-121500</v>
      </c>
    </row>
    <row r="10" spans="1:8">
      <c r="A10" s="28" t="s">
        <v>28</v>
      </c>
      <c r="B10" s="16">
        <v>27.3</v>
      </c>
      <c r="C10" s="17">
        <v>42435</v>
      </c>
      <c r="D10" s="17">
        <v>42418</v>
      </c>
      <c r="E10" s="17"/>
      <c r="F10" s="17"/>
      <c r="G10" s="1">
        <f t="shared" si="0"/>
        <v>-17</v>
      </c>
      <c r="H10" s="16">
        <f t="shared" si="1"/>
        <v>-464.1</v>
      </c>
    </row>
    <row r="11" spans="1:8">
      <c r="A11" s="28" t="s">
        <v>29</v>
      </c>
      <c r="B11" s="16">
        <v>76.260000000000005</v>
      </c>
      <c r="C11" s="17">
        <v>42426</v>
      </c>
      <c r="D11" s="17">
        <v>42418</v>
      </c>
      <c r="E11" s="17"/>
      <c r="F11" s="17"/>
      <c r="G11" s="1">
        <f t="shared" si="0"/>
        <v>-8</v>
      </c>
      <c r="H11" s="16">
        <f t="shared" si="1"/>
        <v>-610.08000000000004</v>
      </c>
    </row>
    <row r="12" spans="1:8">
      <c r="A12" s="28" t="s">
        <v>30</v>
      </c>
      <c r="B12" s="16">
        <v>294</v>
      </c>
      <c r="C12" s="17">
        <v>42435</v>
      </c>
      <c r="D12" s="17">
        <v>42418</v>
      </c>
      <c r="E12" s="17"/>
      <c r="F12" s="17"/>
      <c r="G12" s="1">
        <f t="shared" si="0"/>
        <v>-17</v>
      </c>
      <c r="H12" s="16">
        <f t="shared" si="1"/>
        <v>-4998</v>
      </c>
    </row>
    <row r="13" spans="1:8">
      <c r="A13" s="28" t="s">
        <v>31</v>
      </c>
      <c r="B13" s="16">
        <v>35.19</v>
      </c>
      <c r="C13" s="17">
        <v>42449</v>
      </c>
      <c r="D13" s="17">
        <v>42425</v>
      </c>
      <c r="E13" s="17"/>
      <c r="F13" s="17"/>
      <c r="G13" s="1">
        <f t="shared" si="0"/>
        <v>-24</v>
      </c>
      <c r="H13" s="16">
        <f t="shared" si="1"/>
        <v>-844.56</v>
      </c>
    </row>
    <row r="14" spans="1:8">
      <c r="A14" s="28" t="s">
        <v>32</v>
      </c>
      <c r="B14" s="16">
        <v>220</v>
      </c>
      <c r="C14" s="17">
        <v>42425</v>
      </c>
      <c r="D14" s="17">
        <v>42425</v>
      </c>
      <c r="E14" s="17"/>
      <c r="F14" s="17"/>
      <c r="G14" s="1">
        <f t="shared" si="0"/>
        <v>0</v>
      </c>
      <c r="H14" s="16">
        <f t="shared" si="1"/>
        <v>0</v>
      </c>
    </row>
    <row r="15" spans="1:8">
      <c r="A15" s="28" t="s">
        <v>33</v>
      </c>
      <c r="B15" s="16">
        <v>220</v>
      </c>
      <c r="C15" s="17">
        <v>42733</v>
      </c>
      <c r="D15" s="17">
        <v>42425</v>
      </c>
      <c r="E15" s="17"/>
      <c r="F15" s="17"/>
      <c r="G15" s="1">
        <f t="shared" si="0"/>
        <v>-308</v>
      </c>
      <c r="H15" s="16">
        <f t="shared" si="1"/>
        <v>-67760</v>
      </c>
    </row>
    <row r="16" spans="1:8">
      <c r="A16" s="28" t="s">
        <v>34</v>
      </c>
      <c r="B16" s="16">
        <v>660</v>
      </c>
      <c r="C16" s="17">
        <v>42449</v>
      </c>
      <c r="D16" s="17">
        <v>42425</v>
      </c>
      <c r="E16" s="17"/>
      <c r="F16" s="17"/>
      <c r="G16" s="1">
        <f t="shared" si="0"/>
        <v>-24</v>
      </c>
      <c r="H16" s="16">
        <f t="shared" si="1"/>
        <v>-15840</v>
      </c>
    </row>
    <row r="17" spans="1:8">
      <c r="A17" s="28" t="s">
        <v>35</v>
      </c>
      <c r="B17" s="16">
        <v>33.33</v>
      </c>
      <c r="C17" s="17">
        <v>42449</v>
      </c>
      <c r="D17" s="17">
        <v>42425</v>
      </c>
      <c r="E17" s="17"/>
      <c r="F17" s="17"/>
      <c r="G17" s="1">
        <f t="shared" si="0"/>
        <v>-24</v>
      </c>
      <c r="H17" s="16">
        <f t="shared" si="1"/>
        <v>-799.92</v>
      </c>
    </row>
    <row r="18" spans="1:8">
      <c r="A18" s="28" t="s">
        <v>36</v>
      </c>
      <c r="B18" s="16">
        <v>491.3</v>
      </c>
      <c r="C18" s="17">
        <v>42453</v>
      </c>
      <c r="D18" s="17">
        <v>42425</v>
      </c>
      <c r="E18" s="17"/>
      <c r="F18" s="17"/>
      <c r="G18" s="1">
        <f t="shared" si="0"/>
        <v>-28</v>
      </c>
      <c r="H18" s="16">
        <f t="shared" si="1"/>
        <v>-13756.4</v>
      </c>
    </row>
    <row r="19" spans="1:8">
      <c r="A19" s="28" t="s">
        <v>37</v>
      </c>
      <c r="B19" s="16">
        <v>216.3</v>
      </c>
      <c r="C19" s="17">
        <v>42453</v>
      </c>
      <c r="D19" s="17">
        <v>42425</v>
      </c>
      <c r="E19" s="17"/>
      <c r="F19" s="17"/>
      <c r="G19" s="1">
        <f t="shared" si="0"/>
        <v>-28</v>
      </c>
      <c r="H19" s="16">
        <f t="shared" si="1"/>
        <v>-6056.4000000000005</v>
      </c>
    </row>
    <row r="20" spans="1:8">
      <c r="A20" s="28" t="s">
        <v>38</v>
      </c>
      <c r="B20" s="16">
        <v>11580.85</v>
      </c>
      <c r="C20" s="17">
        <v>42449</v>
      </c>
      <c r="D20" s="17">
        <v>42433</v>
      </c>
      <c r="E20" s="17"/>
      <c r="F20" s="17"/>
      <c r="G20" s="1">
        <f t="shared" si="0"/>
        <v>-16</v>
      </c>
      <c r="H20" s="16">
        <f t="shared" si="1"/>
        <v>-185293.6</v>
      </c>
    </row>
    <row r="21" spans="1:8">
      <c r="A21" s="28" t="s">
        <v>39</v>
      </c>
      <c r="B21" s="16">
        <v>86.02</v>
      </c>
      <c r="C21" s="17">
        <v>42435</v>
      </c>
      <c r="D21" s="17">
        <v>42433</v>
      </c>
      <c r="E21" s="17"/>
      <c r="F21" s="17"/>
      <c r="G21" s="1">
        <f t="shared" si="0"/>
        <v>-2</v>
      </c>
      <c r="H21" s="16">
        <f t="shared" si="1"/>
        <v>-172.04</v>
      </c>
    </row>
    <row r="22" spans="1:8">
      <c r="A22" s="28" t="s">
        <v>40</v>
      </c>
      <c r="B22" s="16">
        <v>110.03</v>
      </c>
      <c r="C22" s="17">
        <v>42449</v>
      </c>
      <c r="D22" s="17">
        <v>42433</v>
      </c>
      <c r="E22" s="17"/>
      <c r="F22" s="17"/>
      <c r="G22" s="1">
        <f t="shared" si="0"/>
        <v>-16</v>
      </c>
      <c r="H22" s="16">
        <f t="shared" si="1"/>
        <v>-1760.48</v>
      </c>
    </row>
    <row r="23" spans="1:8">
      <c r="A23" s="28" t="s">
        <v>41</v>
      </c>
      <c r="B23" s="16">
        <v>350</v>
      </c>
      <c r="C23" s="17">
        <v>42473</v>
      </c>
      <c r="D23" s="17">
        <v>42444</v>
      </c>
      <c r="E23" s="17"/>
      <c r="F23" s="17"/>
      <c r="G23" s="1">
        <f t="shared" si="0"/>
        <v>-29</v>
      </c>
      <c r="H23" s="16">
        <f t="shared" si="1"/>
        <v>-10150</v>
      </c>
    </row>
    <row r="24" spans="1:8">
      <c r="A24" s="28" t="s">
        <v>42</v>
      </c>
      <c r="B24" s="16">
        <v>370</v>
      </c>
      <c r="C24" s="17">
        <v>42470</v>
      </c>
      <c r="D24" s="17">
        <v>42444</v>
      </c>
      <c r="E24" s="17"/>
      <c r="F24" s="17"/>
      <c r="G24" s="1">
        <f t="shared" si="0"/>
        <v>-26</v>
      </c>
      <c r="H24" s="16">
        <f t="shared" si="1"/>
        <v>-9620</v>
      </c>
    </row>
    <row r="25" spans="1:8">
      <c r="A25" s="28" t="s">
        <v>43</v>
      </c>
      <c r="B25" s="16">
        <v>2500</v>
      </c>
      <c r="C25" s="17">
        <v>42463</v>
      </c>
      <c r="D25" s="17">
        <v>42444</v>
      </c>
      <c r="E25" s="17"/>
      <c r="F25" s="17"/>
      <c r="G25" s="1">
        <f t="shared" si="0"/>
        <v>-19</v>
      </c>
      <c r="H25" s="16">
        <f t="shared" si="1"/>
        <v>-47500</v>
      </c>
    </row>
    <row r="26" spans="1:8">
      <c r="A26" s="28" t="s">
        <v>44</v>
      </c>
      <c r="B26" s="16">
        <v>870</v>
      </c>
      <c r="C26" s="17">
        <v>42463</v>
      </c>
      <c r="D26" s="17">
        <v>42444</v>
      </c>
      <c r="E26" s="17"/>
      <c r="F26" s="17"/>
      <c r="G26" s="1">
        <f t="shared" si="0"/>
        <v>-19</v>
      </c>
      <c r="H26" s="16">
        <f t="shared" si="1"/>
        <v>-16530</v>
      </c>
    </row>
    <row r="27" spans="1:8">
      <c r="A27" s="28" t="s">
        <v>45</v>
      </c>
      <c r="B27" s="16">
        <v>597</v>
      </c>
      <c r="C27" s="17">
        <v>42460</v>
      </c>
      <c r="D27" s="17">
        <v>42444</v>
      </c>
      <c r="E27" s="17"/>
      <c r="F27" s="17"/>
      <c r="G27" s="1">
        <f t="shared" si="0"/>
        <v>-16</v>
      </c>
      <c r="H27" s="16">
        <f t="shared" si="1"/>
        <v>-9552</v>
      </c>
    </row>
    <row r="28" spans="1:8">
      <c r="A28" s="28" t="s">
        <v>46</v>
      </c>
      <c r="B28" s="16">
        <v>289.2</v>
      </c>
      <c r="C28" s="17">
        <v>42456</v>
      </c>
      <c r="D28" s="17">
        <v>42444</v>
      </c>
      <c r="E28" s="17"/>
      <c r="F28" s="17"/>
      <c r="G28" s="1">
        <f t="shared" si="0"/>
        <v>-12</v>
      </c>
      <c r="H28" s="16">
        <f t="shared" si="1"/>
        <v>-3470.3999999999996</v>
      </c>
    </row>
    <row r="29" spans="1:8">
      <c r="A29" s="28" t="s">
        <v>47</v>
      </c>
      <c r="B29" s="16">
        <v>215.6</v>
      </c>
      <c r="C29" s="17">
        <v>42449</v>
      </c>
      <c r="D29" s="17">
        <v>42444</v>
      </c>
      <c r="E29" s="17"/>
      <c r="F29" s="17"/>
      <c r="G29" s="1">
        <f t="shared" si="0"/>
        <v>-5</v>
      </c>
      <c r="H29" s="16">
        <f t="shared" si="1"/>
        <v>-1078</v>
      </c>
    </row>
    <row r="30" spans="1:8">
      <c r="A30" s="28" t="s">
        <v>48</v>
      </c>
      <c r="B30" s="16">
        <v>8074.08</v>
      </c>
      <c r="C30" s="17">
        <v>42483</v>
      </c>
      <c r="D30" s="17">
        <v>42460</v>
      </c>
      <c r="E30" s="17"/>
      <c r="F30" s="17"/>
      <c r="G30" s="1">
        <f t="shared" si="0"/>
        <v>-23</v>
      </c>
      <c r="H30" s="16">
        <f t="shared" si="1"/>
        <v>-185703.84</v>
      </c>
    </row>
    <row r="31" spans="1:8">
      <c r="A31" s="28" t="s">
        <v>49</v>
      </c>
      <c r="B31" s="16">
        <v>18358</v>
      </c>
      <c r="C31" s="17">
        <v>42483</v>
      </c>
      <c r="D31" s="17">
        <v>42460</v>
      </c>
      <c r="E31" s="17"/>
      <c r="F31" s="17"/>
      <c r="G31" s="1">
        <f t="shared" si="0"/>
        <v>-23</v>
      </c>
      <c r="H31" s="16">
        <f t="shared" si="1"/>
        <v>-422234</v>
      </c>
    </row>
    <row r="32" spans="1:8">
      <c r="A32" s="28" t="s">
        <v>50</v>
      </c>
      <c r="B32" s="16">
        <v>1635.26</v>
      </c>
      <c r="C32" s="17">
        <v>42483</v>
      </c>
      <c r="D32" s="17">
        <v>42460</v>
      </c>
      <c r="E32" s="17"/>
      <c r="F32" s="17"/>
      <c r="G32" s="1">
        <f t="shared" si="0"/>
        <v>-23</v>
      </c>
      <c r="H32" s="16">
        <f t="shared" si="1"/>
        <v>-37610.980000000003</v>
      </c>
    </row>
    <row r="33" spans="1:8">
      <c r="A33" s="28" t="s">
        <v>51</v>
      </c>
      <c r="B33" s="16">
        <v>220</v>
      </c>
      <c r="C33" s="17">
        <v>42483</v>
      </c>
      <c r="D33" s="17">
        <v>42460</v>
      </c>
      <c r="E33" s="17"/>
      <c r="F33" s="17"/>
      <c r="G33" s="1">
        <f t="shared" si="0"/>
        <v>-23</v>
      </c>
      <c r="H33" s="16">
        <f t="shared" si="1"/>
        <v>-5060</v>
      </c>
    </row>
    <row r="34" spans="1:8">
      <c r="A34" s="28" t="s">
        <v>52</v>
      </c>
      <c r="B34" s="16">
        <v>31350</v>
      </c>
      <c r="C34" s="17">
        <v>42489</v>
      </c>
      <c r="D34" s="17">
        <v>42460</v>
      </c>
      <c r="E34" s="17"/>
      <c r="F34" s="17"/>
      <c r="G34" s="1">
        <f t="shared" si="0"/>
        <v>-29</v>
      </c>
      <c r="H34" s="16">
        <f t="shared" si="1"/>
        <v>-909150</v>
      </c>
    </row>
    <row r="35" spans="1:8">
      <c r="A35" s="28"/>
      <c r="B35" s="16"/>
      <c r="C35" s="17"/>
      <c r="D35" s="17"/>
      <c r="E35" s="17"/>
      <c r="F35" s="17"/>
      <c r="G35" s="1">
        <f t="shared" si="0"/>
        <v>0</v>
      </c>
      <c r="H35" s="16">
        <f t="shared" si="1"/>
        <v>0</v>
      </c>
    </row>
    <row r="36" spans="1:8">
      <c r="A36" s="28"/>
      <c r="B36" s="16"/>
      <c r="C36" s="17"/>
      <c r="D36" s="17"/>
      <c r="E36" s="17"/>
      <c r="F36" s="17"/>
      <c r="G36" s="1">
        <f t="shared" si="0"/>
        <v>0</v>
      </c>
      <c r="H36" s="16">
        <f t="shared" si="1"/>
        <v>0</v>
      </c>
    </row>
    <row r="37" spans="1:8">
      <c r="A37" s="28"/>
      <c r="B37" s="16"/>
      <c r="C37" s="17"/>
      <c r="D37" s="17"/>
      <c r="E37" s="17"/>
      <c r="F37" s="17"/>
      <c r="G37" s="1">
        <f t="shared" si="0"/>
        <v>0</v>
      </c>
      <c r="H37" s="16">
        <f t="shared" si="1"/>
        <v>0</v>
      </c>
    </row>
    <row r="38" spans="1:8">
      <c r="A38" s="28"/>
      <c r="B38" s="16"/>
      <c r="C38" s="17"/>
      <c r="D38" s="17"/>
      <c r="E38" s="17"/>
      <c r="F38" s="17"/>
      <c r="G38" s="1">
        <f t="shared" si="0"/>
        <v>0</v>
      </c>
      <c r="H38" s="16">
        <f t="shared" si="1"/>
        <v>0</v>
      </c>
    </row>
    <row r="39" spans="1:8">
      <c r="A39" s="28"/>
      <c r="B39" s="16"/>
      <c r="C39" s="17"/>
      <c r="D39" s="17"/>
      <c r="E39" s="17"/>
      <c r="F39" s="17"/>
      <c r="G39" s="1">
        <f t="shared" si="0"/>
        <v>0</v>
      </c>
      <c r="H39" s="16">
        <f t="shared" si="1"/>
        <v>0</v>
      </c>
    </row>
    <row r="40" spans="1:8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9">
        <f>SUM(B4:B195)</f>
        <v>48851.42</v>
      </c>
      <c r="C1">
        <f>COUNTA(A4:A203)</f>
        <v>33</v>
      </c>
      <c r="G1" s="20">
        <f>IF(B1&lt;&gt;0,H1/B1,0)</f>
        <v>-16.460508619810845</v>
      </c>
      <c r="H1" s="19">
        <f>SUM(H4:H195)</f>
        <v>-804119.22</v>
      </c>
    </row>
    <row r="3" spans="1:8" s="15" customFormat="1" ht="4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>
      <c r="A4" s="28" t="s">
        <v>53</v>
      </c>
      <c r="B4" s="16">
        <v>49.86</v>
      </c>
      <c r="C4" s="17">
        <v>42491</v>
      </c>
      <c r="D4" s="17">
        <v>42468</v>
      </c>
      <c r="E4" s="17"/>
      <c r="F4" s="17"/>
      <c r="G4" s="1">
        <f>D4-C4-(F4-E4)</f>
        <v>-23</v>
      </c>
      <c r="H4" s="16">
        <f>B4*G4</f>
        <v>-1146.78</v>
      </c>
    </row>
    <row r="5" spans="1:8">
      <c r="A5" s="28" t="s">
        <v>54</v>
      </c>
      <c r="B5" s="16">
        <v>2268.1799999999998</v>
      </c>
      <c r="C5" s="17">
        <v>42498</v>
      </c>
      <c r="D5" s="17">
        <v>42480</v>
      </c>
      <c r="E5" s="17"/>
      <c r="F5" s="17"/>
      <c r="G5" s="1">
        <f t="shared" ref="G5:G68" si="0">D5-C5-(F5-E5)</f>
        <v>-18</v>
      </c>
      <c r="H5" s="16">
        <f t="shared" ref="H5:H68" si="1">B5*G5</f>
        <v>-40827.24</v>
      </c>
    </row>
    <row r="6" spans="1:8">
      <c r="A6" s="28" t="s">
        <v>55</v>
      </c>
      <c r="B6" s="16">
        <v>472.17</v>
      </c>
      <c r="C6" s="17">
        <v>42482</v>
      </c>
      <c r="D6" s="17">
        <v>42480</v>
      </c>
      <c r="E6" s="17"/>
      <c r="F6" s="17"/>
      <c r="G6" s="1">
        <f t="shared" si="0"/>
        <v>-2</v>
      </c>
      <c r="H6" s="16">
        <f t="shared" si="1"/>
        <v>-944.34</v>
      </c>
    </row>
    <row r="7" spans="1:8">
      <c r="A7" s="28" t="s">
        <v>56</v>
      </c>
      <c r="B7" s="16">
        <v>18839.52</v>
      </c>
      <c r="C7" s="17">
        <v>42498</v>
      </c>
      <c r="D7" s="17">
        <v>42480</v>
      </c>
      <c r="E7" s="17"/>
      <c r="F7" s="17"/>
      <c r="G7" s="1">
        <f t="shared" si="0"/>
        <v>-18</v>
      </c>
      <c r="H7" s="16">
        <f t="shared" si="1"/>
        <v>-339111.36</v>
      </c>
    </row>
    <row r="8" spans="1:8">
      <c r="A8" s="28" t="s">
        <v>57</v>
      </c>
      <c r="B8" s="16">
        <v>660</v>
      </c>
      <c r="C8" s="17">
        <v>42467</v>
      </c>
      <c r="D8" s="17">
        <v>42492</v>
      </c>
      <c r="E8" s="17"/>
      <c r="F8" s="17"/>
      <c r="G8" s="1">
        <f t="shared" si="0"/>
        <v>25</v>
      </c>
      <c r="H8" s="16">
        <f t="shared" si="1"/>
        <v>16500</v>
      </c>
    </row>
    <row r="9" spans="1:8">
      <c r="A9" s="28" t="s">
        <v>58</v>
      </c>
      <c r="B9" s="16">
        <v>220</v>
      </c>
      <c r="C9" s="17">
        <v>42498</v>
      </c>
      <c r="D9" s="17">
        <v>42492</v>
      </c>
      <c r="E9" s="17"/>
      <c r="F9" s="17"/>
      <c r="G9" s="1">
        <f t="shared" si="0"/>
        <v>-6</v>
      </c>
      <c r="H9" s="16">
        <f t="shared" si="1"/>
        <v>-1320</v>
      </c>
    </row>
    <row r="10" spans="1:8">
      <c r="A10" s="28" t="s">
        <v>59</v>
      </c>
      <c r="B10" s="16">
        <v>740</v>
      </c>
      <c r="C10" s="17">
        <v>42522</v>
      </c>
      <c r="D10" s="17">
        <v>42492</v>
      </c>
      <c r="E10" s="17"/>
      <c r="F10" s="17"/>
      <c r="G10" s="1">
        <f t="shared" si="0"/>
        <v>-30</v>
      </c>
      <c r="H10" s="16">
        <f t="shared" si="1"/>
        <v>-22200</v>
      </c>
    </row>
    <row r="11" spans="1:8">
      <c r="A11" s="28" t="s">
        <v>60</v>
      </c>
      <c r="B11" s="16">
        <v>545</v>
      </c>
      <c r="C11" s="17">
        <v>42502</v>
      </c>
      <c r="D11" s="17">
        <v>42492</v>
      </c>
      <c r="E11" s="17"/>
      <c r="F11" s="17"/>
      <c r="G11" s="1">
        <f t="shared" si="0"/>
        <v>-10</v>
      </c>
      <c r="H11" s="16">
        <f t="shared" si="1"/>
        <v>-5450</v>
      </c>
    </row>
    <row r="12" spans="1:8">
      <c r="A12" s="28" t="s">
        <v>61</v>
      </c>
      <c r="B12" s="16">
        <v>3400</v>
      </c>
      <c r="C12" s="17">
        <v>42502</v>
      </c>
      <c r="D12" s="17">
        <v>42492</v>
      </c>
      <c r="E12" s="17"/>
      <c r="F12" s="17"/>
      <c r="G12" s="1">
        <f t="shared" si="0"/>
        <v>-10</v>
      </c>
      <c r="H12" s="16">
        <f t="shared" si="1"/>
        <v>-34000</v>
      </c>
    </row>
    <row r="13" spans="1:8">
      <c r="A13" s="28" t="s">
        <v>62</v>
      </c>
      <c r="B13" s="16">
        <v>2912</v>
      </c>
      <c r="C13" s="17">
        <v>42529</v>
      </c>
      <c r="D13" s="17">
        <v>42502</v>
      </c>
      <c r="E13" s="17"/>
      <c r="F13" s="17"/>
      <c r="G13" s="1">
        <f t="shared" si="0"/>
        <v>-27</v>
      </c>
      <c r="H13" s="16">
        <f t="shared" si="1"/>
        <v>-78624</v>
      </c>
    </row>
    <row r="14" spans="1:8">
      <c r="A14" s="28" t="s">
        <v>63</v>
      </c>
      <c r="B14" s="16">
        <v>1600</v>
      </c>
      <c r="C14" s="17">
        <v>42543</v>
      </c>
      <c r="D14" s="17">
        <v>42514</v>
      </c>
      <c r="E14" s="17"/>
      <c r="F14" s="17"/>
      <c r="G14" s="1">
        <f t="shared" si="0"/>
        <v>-29</v>
      </c>
      <c r="H14" s="16">
        <f t="shared" si="1"/>
        <v>-46400</v>
      </c>
    </row>
    <row r="15" spans="1:8">
      <c r="A15" s="28" t="s">
        <v>64</v>
      </c>
      <c r="B15" s="16">
        <v>190</v>
      </c>
      <c r="C15" s="17">
        <v>42529</v>
      </c>
      <c r="D15" s="17">
        <v>42514</v>
      </c>
      <c r="E15" s="17"/>
      <c r="F15" s="17"/>
      <c r="G15" s="1">
        <f t="shared" si="0"/>
        <v>-15</v>
      </c>
      <c r="H15" s="16">
        <f t="shared" si="1"/>
        <v>-2850</v>
      </c>
    </row>
    <row r="16" spans="1:8">
      <c r="A16" s="28" t="s">
        <v>65</v>
      </c>
      <c r="B16" s="16">
        <v>457</v>
      </c>
      <c r="C16" s="17">
        <v>42522</v>
      </c>
      <c r="D16" s="17">
        <v>42514</v>
      </c>
      <c r="E16" s="17"/>
      <c r="F16" s="17"/>
      <c r="G16" s="1">
        <f t="shared" si="0"/>
        <v>-8</v>
      </c>
      <c r="H16" s="16">
        <f t="shared" si="1"/>
        <v>-3656</v>
      </c>
    </row>
    <row r="17" spans="1:8">
      <c r="A17" s="28" t="s">
        <v>66</v>
      </c>
      <c r="B17" s="16">
        <v>294</v>
      </c>
      <c r="C17" s="17">
        <v>42539</v>
      </c>
      <c r="D17" s="17">
        <v>42514</v>
      </c>
      <c r="E17" s="17"/>
      <c r="F17" s="17"/>
      <c r="G17" s="1">
        <f t="shared" si="0"/>
        <v>-25</v>
      </c>
      <c r="H17" s="16">
        <f t="shared" si="1"/>
        <v>-7350</v>
      </c>
    </row>
    <row r="18" spans="1:8">
      <c r="A18" s="28" t="s">
        <v>67</v>
      </c>
      <c r="B18" s="16">
        <v>131.6</v>
      </c>
      <c r="C18" s="17">
        <v>42539</v>
      </c>
      <c r="D18" s="17">
        <v>42514</v>
      </c>
      <c r="E18" s="17"/>
      <c r="F18" s="17"/>
      <c r="G18" s="1">
        <f t="shared" si="0"/>
        <v>-25</v>
      </c>
      <c r="H18" s="16">
        <f t="shared" si="1"/>
        <v>-3290</v>
      </c>
    </row>
    <row r="19" spans="1:8">
      <c r="A19" s="28" t="s">
        <v>68</v>
      </c>
      <c r="B19" s="16">
        <v>500.6</v>
      </c>
      <c r="C19" s="17">
        <v>42539</v>
      </c>
      <c r="D19" s="17">
        <v>42514</v>
      </c>
      <c r="E19" s="17"/>
      <c r="F19" s="17"/>
      <c r="G19" s="1">
        <f t="shared" si="0"/>
        <v>-25</v>
      </c>
      <c r="H19" s="16">
        <f t="shared" si="1"/>
        <v>-12515</v>
      </c>
    </row>
    <row r="20" spans="1:8">
      <c r="A20" s="28" t="s">
        <v>69</v>
      </c>
      <c r="B20" s="16">
        <v>390</v>
      </c>
      <c r="C20" s="17">
        <v>42539</v>
      </c>
      <c r="D20" s="17">
        <v>42514</v>
      </c>
      <c r="E20" s="17"/>
      <c r="F20" s="17"/>
      <c r="G20" s="1">
        <f t="shared" si="0"/>
        <v>-25</v>
      </c>
      <c r="H20" s="16">
        <f t="shared" si="1"/>
        <v>-9750</v>
      </c>
    </row>
    <row r="21" spans="1:8">
      <c r="A21" s="28" t="s">
        <v>70</v>
      </c>
      <c r="B21" s="16">
        <v>46.46</v>
      </c>
      <c r="C21" s="17">
        <v>42540</v>
      </c>
      <c r="D21" s="17">
        <v>42514</v>
      </c>
      <c r="E21" s="17"/>
      <c r="F21" s="17"/>
      <c r="G21" s="1">
        <f t="shared" si="0"/>
        <v>-26</v>
      </c>
      <c r="H21" s="16">
        <f t="shared" si="1"/>
        <v>-1207.96</v>
      </c>
    </row>
    <row r="22" spans="1:8">
      <c r="A22" s="28" t="s">
        <v>71</v>
      </c>
      <c r="B22" s="16">
        <v>47.08</v>
      </c>
      <c r="C22" s="17">
        <v>42540</v>
      </c>
      <c r="D22" s="17">
        <v>42514</v>
      </c>
      <c r="E22" s="17"/>
      <c r="F22" s="17"/>
      <c r="G22" s="1">
        <f t="shared" si="0"/>
        <v>-26</v>
      </c>
      <c r="H22" s="16">
        <f t="shared" si="1"/>
        <v>-1224.08</v>
      </c>
    </row>
    <row r="23" spans="1:8">
      <c r="A23" s="28" t="s">
        <v>72</v>
      </c>
      <c r="B23" s="16">
        <v>120</v>
      </c>
      <c r="C23" s="17">
        <v>42502</v>
      </c>
      <c r="D23" s="17">
        <v>42529</v>
      </c>
      <c r="E23" s="17"/>
      <c r="F23" s="17"/>
      <c r="G23" s="1">
        <f t="shared" si="0"/>
        <v>27</v>
      </c>
      <c r="H23" s="16">
        <f t="shared" si="1"/>
        <v>3240</v>
      </c>
    </row>
    <row r="24" spans="1:8">
      <c r="A24" s="28" t="s">
        <v>73</v>
      </c>
      <c r="B24" s="16">
        <v>596</v>
      </c>
      <c r="C24" s="17">
        <v>42554</v>
      </c>
      <c r="D24" s="17">
        <v>42529</v>
      </c>
      <c r="E24" s="17"/>
      <c r="F24" s="17"/>
      <c r="G24" s="1">
        <f t="shared" si="0"/>
        <v>-25</v>
      </c>
      <c r="H24" s="16">
        <f t="shared" si="1"/>
        <v>-14900</v>
      </c>
    </row>
    <row r="25" spans="1:8">
      <c r="A25" s="28" t="s">
        <v>74</v>
      </c>
      <c r="B25" s="16">
        <v>1040</v>
      </c>
      <c r="C25" s="17">
        <v>42510</v>
      </c>
      <c r="D25" s="17">
        <v>42529</v>
      </c>
      <c r="E25" s="17"/>
      <c r="F25" s="17"/>
      <c r="G25" s="1">
        <f t="shared" si="0"/>
        <v>19</v>
      </c>
      <c r="H25" s="16">
        <f t="shared" si="1"/>
        <v>19760</v>
      </c>
    </row>
    <row r="26" spans="1:8">
      <c r="A26" s="28" t="s">
        <v>75</v>
      </c>
      <c r="B26" s="16">
        <v>369.27</v>
      </c>
      <c r="C26" s="17">
        <v>42546</v>
      </c>
      <c r="D26" s="17">
        <v>42530</v>
      </c>
      <c r="E26" s="17"/>
      <c r="F26" s="17"/>
      <c r="G26" s="1">
        <f t="shared" si="0"/>
        <v>-16</v>
      </c>
      <c r="H26" s="16">
        <f t="shared" si="1"/>
        <v>-5908.32</v>
      </c>
    </row>
    <row r="27" spans="1:8">
      <c r="A27" s="28" t="s">
        <v>76</v>
      </c>
      <c r="B27" s="16">
        <v>8120</v>
      </c>
      <c r="C27" s="17">
        <v>42546</v>
      </c>
      <c r="D27" s="17">
        <v>42530</v>
      </c>
      <c r="E27" s="17"/>
      <c r="F27" s="17"/>
      <c r="G27" s="1">
        <f t="shared" si="0"/>
        <v>-16</v>
      </c>
      <c r="H27" s="16">
        <f t="shared" si="1"/>
        <v>-129920</v>
      </c>
    </row>
    <row r="28" spans="1:8">
      <c r="A28" s="28" t="s">
        <v>77</v>
      </c>
      <c r="B28" s="16">
        <v>802.6</v>
      </c>
      <c r="C28" s="17">
        <v>42525</v>
      </c>
      <c r="D28" s="17">
        <v>42530</v>
      </c>
      <c r="E28" s="17"/>
      <c r="F28" s="17"/>
      <c r="G28" s="1">
        <f t="shared" si="0"/>
        <v>5</v>
      </c>
      <c r="H28" s="16">
        <f t="shared" si="1"/>
        <v>4013</v>
      </c>
    </row>
    <row r="29" spans="1:8">
      <c r="A29" s="28" t="s">
        <v>78</v>
      </c>
      <c r="B29" s="16">
        <v>96</v>
      </c>
      <c r="C29" s="17">
        <v>42530</v>
      </c>
      <c r="D29" s="17">
        <v>42530</v>
      </c>
      <c r="E29" s="17"/>
      <c r="F29" s="17"/>
      <c r="G29" s="1">
        <f t="shared" si="0"/>
        <v>0</v>
      </c>
      <c r="H29" s="16">
        <f t="shared" si="1"/>
        <v>0</v>
      </c>
    </row>
    <row r="30" spans="1:8">
      <c r="A30" s="28" t="s">
        <v>79</v>
      </c>
      <c r="B30" s="16">
        <v>480.36</v>
      </c>
      <c r="C30" s="17">
        <v>42560</v>
      </c>
      <c r="D30" s="17">
        <v>42530</v>
      </c>
      <c r="E30" s="17"/>
      <c r="F30" s="17"/>
      <c r="G30" s="1">
        <f t="shared" si="0"/>
        <v>-30</v>
      </c>
      <c r="H30" s="16">
        <f t="shared" si="1"/>
        <v>-14410.800000000001</v>
      </c>
    </row>
    <row r="31" spans="1:8">
      <c r="A31" s="28" t="s">
        <v>80</v>
      </c>
      <c r="B31" s="16">
        <v>1829.3</v>
      </c>
      <c r="C31" s="17">
        <v>42564</v>
      </c>
      <c r="D31" s="17">
        <v>42543</v>
      </c>
      <c r="E31" s="17"/>
      <c r="F31" s="17"/>
      <c r="G31" s="1">
        <f t="shared" si="0"/>
        <v>-21</v>
      </c>
      <c r="H31" s="16">
        <f t="shared" si="1"/>
        <v>-38415.299999999996</v>
      </c>
    </row>
    <row r="32" spans="1:8">
      <c r="A32" s="28" t="s">
        <v>81</v>
      </c>
      <c r="B32" s="16">
        <v>297.73</v>
      </c>
      <c r="C32" s="17">
        <v>42546</v>
      </c>
      <c r="D32" s="17">
        <v>42543</v>
      </c>
      <c r="E32" s="17"/>
      <c r="F32" s="17"/>
      <c r="G32" s="1">
        <f t="shared" si="0"/>
        <v>-3</v>
      </c>
      <c r="H32" s="16">
        <f t="shared" si="1"/>
        <v>-893.19</v>
      </c>
    </row>
    <row r="33" spans="1:8">
      <c r="A33" s="28" t="s">
        <v>82</v>
      </c>
      <c r="B33" s="16">
        <v>405.92</v>
      </c>
      <c r="C33" s="17">
        <v>42572</v>
      </c>
      <c r="D33" s="17">
        <v>42543</v>
      </c>
      <c r="E33" s="17"/>
      <c r="F33" s="17"/>
      <c r="G33" s="1">
        <f t="shared" si="0"/>
        <v>-29</v>
      </c>
      <c r="H33" s="16">
        <f t="shared" si="1"/>
        <v>-11771.68</v>
      </c>
    </row>
    <row r="34" spans="1:8">
      <c r="A34" s="28" t="s">
        <v>83</v>
      </c>
      <c r="B34" s="16">
        <v>520</v>
      </c>
      <c r="C34" s="17">
        <v>42564</v>
      </c>
      <c r="D34" s="17">
        <v>42543</v>
      </c>
      <c r="E34" s="17"/>
      <c r="F34" s="17"/>
      <c r="G34" s="1">
        <f t="shared" si="0"/>
        <v>-21</v>
      </c>
      <c r="H34" s="16">
        <f t="shared" si="1"/>
        <v>-10920</v>
      </c>
    </row>
    <row r="35" spans="1:8">
      <c r="A35" s="28" t="s">
        <v>84</v>
      </c>
      <c r="B35" s="16">
        <v>300</v>
      </c>
      <c r="C35" s="17">
        <v>42564</v>
      </c>
      <c r="D35" s="17">
        <v>42543</v>
      </c>
      <c r="E35" s="17"/>
      <c r="F35" s="17"/>
      <c r="G35" s="1">
        <f t="shared" si="0"/>
        <v>-21</v>
      </c>
      <c r="H35" s="16">
        <f t="shared" si="1"/>
        <v>-6300</v>
      </c>
    </row>
    <row r="36" spans="1:8">
      <c r="A36" s="28" t="s">
        <v>85</v>
      </c>
      <c r="B36" s="16">
        <v>110.77</v>
      </c>
      <c r="C36" s="17">
        <v>42564</v>
      </c>
      <c r="D36" s="17">
        <v>42543</v>
      </c>
      <c r="E36" s="17"/>
      <c r="F36" s="17"/>
      <c r="G36" s="1">
        <f t="shared" si="0"/>
        <v>-21</v>
      </c>
      <c r="H36" s="16">
        <f t="shared" si="1"/>
        <v>-2326.17</v>
      </c>
    </row>
    <row r="37" spans="1:8">
      <c r="A37" s="28"/>
      <c r="B37" s="16"/>
      <c r="C37" s="17"/>
      <c r="D37" s="17"/>
      <c r="E37" s="17"/>
      <c r="F37" s="17"/>
      <c r="G37" s="1">
        <f t="shared" si="0"/>
        <v>0</v>
      </c>
      <c r="H37" s="16">
        <f t="shared" si="1"/>
        <v>0</v>
      </c>
    </row>
    <row r="38" spans="1:8">
      <c r="A38" s="28"/>
      <c r="B38" s="16"/>
      <c r="C38" s="17"/>
      <c r="D38" s="17"/>
      <c r="E38" s="17"/>
      <c r="F38" s="17"/>
      <c r="G38" s="1">
        <f t="shared" si="0"/>
        <v>0</v>
      </c>
      <c r="H38" s="16">
        <f t="shared" si="1"/>
        <v>0</v>
      </c>
    </row>
    <row r="39" spans="1:8">
      <c r="A39" s="28"/>
      <c r="B39" s="16"/>
      <c r="C39" s="17"/>
      <c r="D39" s="17"/>
      <c r="E39" s="17"/>
      <c r="F39" s="17"/>
      <c r="G39" s="1">
        <f t="shared" si="0"/>
        <v>0</v>
      </c>
      <c r="H39" s="16">
        <f t="shared" si="1"/>
        <v>0</v>
      </c>
    </row>
    <row r="40" spans="1:8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9">
        <f>SUM(B4:B195)</f>
        <v>50053.840000000004</v>
      </c>
      <c r="C1">
        <f>COUNTA(A4:A203)</f>
        <v>32</v>
      </c>
      <c r="G1" s="20">
        <f>IF(B1&lt;&gt;0,H1/B1,0)</f>
        <v>-19.761506210112948</v>
      </c>
      <c r="H1" s="19">
        <f>SUM(H4:H195)</f>
        <v>-989139.27</v>
      </c>
    </row>
    <row r="3" spans="1:8" s="15" customFormat="1" ht="4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>
      <c r="A4" s="28" t="s">
        <v>86</v>
      </c>
      <c r="B4" s="16">
        <v>76.290000000000006</v>
      </c>
      <c r="C4" s="17">
        <v>42572</v>
      </c>
      <c r="D4" s="17">
        <v>42555</v>
      </c>
      <c r="E4" s="17"/>
      <c r="F4" s="17"/>
      <c r="G4" s="1">
        <f>D4-C4-(F4-E4)</f>
        <v>-17</v>
      </c>
      <c r="H4" s="16">
        <f>B4*G4</f>
        <v>-1296.93</v>
      </c>
    </row>
    <row r="5" spans="1:8">
      <c r="A5" s="28" t="s">
        <v>87</v>
      </c>
      <c r="B5" s="16">
        <v>415.2</v>
      </c>
      <c r="C5" s="17">
        <v>42572</v>
      </c>
      <c r="D5" s="17">
        <v>42555</v>
      </c>
      <c r="E5" s="17"/>
      <c r="F5" s="17"/>
      <c r="G5" s="1">
        <f t="shared" ref="G5:G68" si="0">D5-C5-(F5-E5)</f>
        <v>-17</v>
      </c>
      <c r="H5" s="16">
        <f t="shared" ref="H5:H68" si="1">B5*G5</f>
        <v>-7058.4</v>
      </c>
    </row>
    <row r="6" spans="1:8">
      <c r="A6" s="28" t="s">
        <v>88</v>
      </c>
      <c r="B6" s="16">
        <v>920</v>
      </c>
      <c r="C6" s="17">
        <v>42587</v>
      </c>
      <c r="D6" s="17">
        <v>42558</v>
      </c>
      <c r="E6" s="17"/>
      <c r="F6" s="17"/>
      <c r="G6" s="1">
        <f t="shared" si="0"/>
        <v>-29</v>
      </c>
      <c r="H6" s="16">
        <f t="shared" si="1"/>
        <v>-26680</v>
      </c>
    </row>
    <row r="7" spans="1:8">
      <c r="A7" s="28" t="s">
        <v>89</v>
      </c>
      <c r="B7" s="16">
        <v>62.94</v>
      </c>
      <c r="C7" s="17">
        <v>42587</v>
      </c>
      <c r="D7" s="17">
        <v>42558</v>
      </c>
      <c r="E7" s="17"/>
      <c r="F7" s="17"/>
      <c r="G7" s="1">
        <f t="shared" si="0"/>
        <v>-29</v>
      </c>
      <c r="H7" s="16">
        <f t="shared" si="1"/>
        <v>-1825.26</v>
      </c>
    </row>
    <row r="8" spans="1:8">
      <c r="A8" s="28" t="s">
        <v>90</v>
      </c>
      <c r="B8" s="16">
        <v>1274</v>
      </c>
      <c r="C8" s="17">
        <v>42592</v>
      </c>
      <c r="D8" s="17">
        <v>42562</v>
      </c>
      <c r="E8" s="17"/>
      <c r="F8" s="17"/>
      <c r="G8" s="1">
        <f t="shared" si="0"/>
        <v>-30</v>
      </c>
      <c r="H8" s="16">
        <f t="shared" si="1"/>
        <v>-38220</v>
      </c>
    </row>
    <row r="9" spans="1:8">
      <c r="A9" s="28" t="s">
        <v>91</v>
      </c>
      <c r="B9" s="16">
        <v>925</v>
      </c>
      <c r="C9" s="17">
        <v>42587</v>
      </c>
      <c r="D9" s="17">
        <v>42566</v>
      </c>
      <c r="E9" s="17"/>
      <c r="F9" s="17"/>
      <c r="G9" s="1">
        <f t="shared" si="0"/>
        <v>-21</v>
      </c>
      <c r="H9" s="16">
        <f t="shared" si="1"/>
        <v>-19425</v>
      </c>
    </row>
    <row r="10" spans="1:8">
      <c r="A10" s="28" t="s">
        <v>92</v>
      </c>
      <c r="B10" s="16">
        <v>819.67</v>
      </c>
      <c r="C10" s="17">
        <v>42587</v>
      </c>
      <c r="D10" s="17">
        <v>42566</v>
      </c>
      <c r="E10" s="17"/>
      <c r="F10" s="17"/>
      <c r="G10" s="1">
        <f t="shared" si="0"/>
        <v>-21</v>
      </c>
      <c r="H10" s="16">
        <f t="shared" si="1"/>
        <v>-17213.07</v>
      </c>
    </row>
    <row r="11" spans="1:8">
      <c r="A11" s="28" t="s">
        <v>93</v>
      </c>
      <c r="B11" s="16">
        <v>3700</v>
      </c>
      <c r="C11" s="17">
        <v>42592</v>
      </c>
      <c r="D11" s="17">
        <v>42566</v>
      </c>
      <c r="E11" s="17"/>
      <c r="F11" s="17"/>
      <c r="G11" s="1">
        <f t="shared" si="0"/>
        <v>-26</v>
      </c>
      <c r="H11" s="16">
        <f t="shared" si="1"/>
        <v>-96200</v>
      </c>
    </row>
    <row r="12" spans="1:8">
      <c r="A12" s="28" t="s">
        <v>94</v>
      </c>
      <c r="B12" s="16">
        <v>790</v>
      </c>
      <c r="C12" s="17">
        <v>42592</v>
      </c>
      <c r="D12" s="17">
        <v>42566</v>
      </c>
      <c r="E12" s="17"/>
      <c r="F12" s="17"/>
      <c r="G12" s="1">
        <f t="shared" si="0"/>
        <v>-26</v>
      </c>
      <c r="H12" s="16">
        <f t="shared" si="1"/>
        <v>-20540</v>
      </c>
    </row>
    <row r="13" spans="1:8">
      <c r="A13" s="28" t="s">
        <v>95</v>
      </c>
      <c r="B13" s="16">
        <v>3900</v>
      </c>
      <c r="C13" s="17">
        <v>42592</v>
      </c>
      <c r="D13" s="17">
        <v>42569</v>
      </c>
      <c r="E13" s="17"/>
      <c r="F13" s="17"/>
      <c r="G13" s="1">
        <f t="shared" si="0"/>
        <v>-23</v>
      </c>
      <c r="H13" s="16">
        <f t="shared" si="1"/>
        <v>-89700</v>
      </c>
    </row>
    <row r="14" spans="1:8">
      <c r="A14" s="28" t="s">
        <v>96</v>
      </c>
      <c r="B14" s="16">
        <v>3800</v>
      </c>
      <c r="C14" s="17">
        <v>42592</v>
      </c>
      <c r="D14" s="17">
        <v>42569</v>
      </c>
      <c r="E14" s="17"/>
      <c r="F14" s="17"/>
      <c r="G14" s="1">
        <f t="shared" si="0"/>
        <v>-23</v>
      </c>
      <c r="H14" s="16">
        <f t="shared" si="1"/>
        <v>-87400</v>
      </c>
    </row>
    <row r="15" spans="1:8">
      <c r="A15" s="28" t="s">
        <v>97</v>
      </c>
      <c r="B15" s="16">
        <v>4000</v>
      </c>
      <c r="C15" s="17">
        <v>42592</v>
      </c>
      <c r="D15" s="17">
        <v>42569</v>
      </c>
      <c r="E15" s="17"/>
      <c r="F15" s="17"/>
      <c r="G15" s="1">
        <f t="shared" si="0"/>
        <v>-23</v>
      </c>
      <c r="H15" s="16">
        <f t="shared" si="1"/>
        <v>-92000</v>
      </c>
    </row>
    <row r="16" spans="1:8">
      <c r="A16" s="28" t="s">
        <v>98</v>
      </c>
      <c r="B16" s="16">
        <v>1990</v>
      </c>
      <c r="C16" s="17">
        <v>42592</v>
      </c>
      <c r="D16" s="17">
        <v>42569</v>
      </c>
      <c r="E16" s="17"/>
      <c r="F16" s="17"/>
      <c r="G16" s="1">
        <f t="shared" si="0"/>
        <v>-23</v>
      </c>
      <c r="H16" s="16">
        <f t="shared" si="1"/>
        <v>-45770</v>
      </c>
    </row>
    <row r="17" spans="1:8">
      <c r="A17" s="28" t="s">
        <v>99</v>
      </c>
      <c r="B17" s="16">
        <v>64.5</v>
      </c>
      <c r="C17" s="17">
        <v>42589</v>
      </c>
      <c r="D17" s="17">
        <v>42569</v>
      </c>
      <c r="E17" s="17"/>
      <c r="F17" s="17"/>
      <c r="G17" s="1">
        <f t="shared" si="0"/>
        <v>-20</v>
      </c>
      <c r="H17" s="16">
        <f t="shared" si="1"/>
        <v>-1290</v>
      </c>
    </row>
    <row r="18" spans="1:8">
      <c r="A18" s="28" t="s">
        <v>100</v>
      </c>
      <c r="B18" s="16">
        <v>9693.6</v>
      </c>
      <c r="C18" s="17">
        <v>42600</v>
      </c>
      <c r="D18" s="17">
        <v>42570</v>
      </c>
      <c r="E18" s="17"/>
      <c r="F18" s="17"/>
      <c r="G18" s="1">
        <f t="shared" si="0"/>
        <v>-30</v>
      </c>
      <c r="H18" s="16">
        <f t="shared" si="1"/>
        <v>-290808</v>
      </c>
    </row>
    <row r="19" spans="1:8">
      <c r="A19" s="28" t="s">
        <v>101</v>
      </c>
      <c r="B19" s="16">
        <v>0</v>
      </c>
      <c r="C19" s="17">
        <v>42587</v>
      </c>
      <c r="D19" s="17">
        <v>42604</v>
      </c>
      <c r="E19" s="17"/>
      <c r="F19" s="17"/>
      <c r="G19" s="1">
        <f t="shared" si="0"/>
        <v>17</v>
      </c>
      <c r="H19" s="16">
        <f t="shared" si="1"/>
        <v>0</v>
      </c>
    </row>
    <row r="20" spans="1:8">
      <c r="A20" s="28" t="s">
        <v>102</v>
      </c>
      <c r="B20" s="16">
        <v>0</v>
      </c>
      <c r="C20" s="17">
        <v>42572</v>
      </c>
      <c r="D20" s="17">
        <v>42604</v>
      </c>
      <c r="E20" s="17"/>
      <c r="F20" s="17"/>
      <c r="G20" s="1">
        <f t="shared" si="0"/>
        <v>32</v>
      </c>
      <c r="H20" s="16">
        <f t="shared" si="1"/>
        <v>0</v>
      </c>
    </row>
    <row r="21" spans="1:8">
      <c r="A21" s="28" t="s">
        <v>103</v>
      </c>
      <c r="B21" s="16">
        <v>450.82</v>
      </c>
      <c r="C21" s="17">
        <v>42593</v>
      </c>
      <c r="D21" s="17">
        <v>42604</v>
      </c>
      <c r="E21" s="17"/>
      <c r="F21" s="17"/>
      <c r="G21" s="1">
        <f t="shared" si="0"/>
        <v>11</v>
      </c>
      <c r="H21" s="16">
        <f t="shared" si="1"/>
        <v>4959.0199999999995</v>
      </c>
    </row>
    <row r="22" spans="1:8">
      <c r="A22" s="28" t="s">
        <v>104</v>
      </c>
      <c r="B22" s="16">
        <v>9726.11</v>
      </c>
      <c r="C22" s="17">
        <v>42615</v>
      </c>
      <c r="D22" s="17">
        <v>42604</v>
      </c>
      <c r="E22" s="17"/>
      <c r="F22" s="17"/>
      <c r="G22" s="1">
        <f t="shared" si="0"/>
        <v>-11</v>
      </c>
      <c r="H22" s="16">
        <f t="shared" si="1"/>
        <v>-106987.21</v>
      </c>
    </row>
    <row r="23" spans="1:8">
      <c r="A23" s="28" t="s">
        <v>105</v>
      </c>
      <c r="B23" s="16">
        <v>450</v>
      </c>
      <c r="C23" s="17">
        <v>42554</v>
      </c>
      <c r="D23" s="17">
        <v>42604</v>
      </c>
      <c r="E23" s="17"/>
      <c r="F23" s="17"/>
      <c r="G23" s="1">
        <f t="shared" si="0"/>
        <v>50</v>
      </c>
      <c r="H23" s="16">
        <f t="shared" si="1"/>
        <v>22500</v>
      </c>
    </row>
    <row r="24" spans="1:8">
      <c r="A24" s="28" t="s">
        <v>106</v>
      </c>
      <c r="B24" s="16">
        <v>1620</v>
      </c>
      <c r="C24" s="17">
        <v>42615</v>
      </c>
      <c r="D24" s="17">
        <v>42604</v>
      </c>
      <c r="E24" s="17"/>
      <c r="F24" s="17"/>
      <c r="G24" s="1">
        <f t="shared" si="0"/>
        <v>-11</v>
      </c>
      <c r="H24" s="16">
        <f t="shared" si="1"/>
        <v>-17820</v>
      </c>
    </row>
    <row r="25" spans="1:8">
      <c r="A25" s="28" t="s">
        <v>107</v>
      </c>
      <c r="B25" s="16">
        <v>1640</v>
      </c>
      <c r="C25" s="17">
        <v>42615</v>
      </c>
      <c r="D25" s="17">
        <v>42604</v>
      </c>
      <c r="E25" s="17"/>
      <c r="F25" s="17"/>
      <c r="G25" s="1">
        <f t="shared" si="0"/>
        <v>-11</v>
      </c>
      <c r="H25" s="16">
        <f t="shared" si="1"/>
        <v>-18040</v>
      </c>
    </row>
    <row r="26" spans="1:8">
      <c r="A26" s="28" t="s">
        <v>108</v>
      </c>
      <c r="B26" s="16">
        <v>400</v>
      </c>
      <c r="C26" s="17">
        <v>42615</v>
      </c>
      <c r="D26" s="17">
        <v>42604</v>
      </c>
      <c r="E26" s="17"/>
      <c r="F26" s="17"/>
      <c r="G26" s="1">
        <f t="shared" si="0"/>
        <v>-11</v>
      </c>
      <c r="H26" s="16">
        <f t="shared" si="1"/>
        <v>-4400</v>
      </c>
    </row>
    <row r="27" spans="1:8">
      <c r="A27" s="28" t="s">
        <v>109</v>
      </c>
      <c r="B27" s="16">
        <v>2300</v>
      </c>
      <c r="C27" s="17">
        <v>42615</v>
      </c>
      <c r="D27" s="17">
        <v>42604</v>
      </c>
      <c r="E27" s="17"/>
      <c r="F27" s="17"/>
      <c r="G27" s="1">
        <f t="shared" si="0"/>
        <v>-11</v>
      </c>
      <c r="H27" s="16">
        <f t="shared" si="1"/>
        <v>-25300</v>
      </c>
    </row>
    <row r="28" spans="1:8">
      <c r="A28" s="28" t="s">
        <v>110</v>
      </c>
      <c r="B28" s="16">
        <v>155</v>
      </c>
      <c r="C28" s="17">
        <v>42616</v>
      </c>
      <c r="D28" s="17">
        <v>42604</v>
      </c>
      <c r="E28" s="17"/>
      <c r="F28" s="17"/>
      <c r="G28" s="1">
        <f t="shared" si="0"/>
        <v>-12</v>
      </c>
      <c r="H28" s="16">
        <f t="shared" si="1"/>
        <v>-1860</v>
      </c>
    </row>
    <row r="29" spans="1:8">
      <c r="A29" s="28" t="s">
        <v>111</v>
      </c>
      <c r="B29" s="16">
        <v>400</v>
      </c>
      <c r="C29" s="17">
        <v>42615</v>
      </c>
      <c r="D29" s="17">
        <v>42604</v>
      </c>
      <c r="E29" s="17"/>
      <c r="F29" s="17"/>
      <c r="G29" s="1">
        <f t="shared" si="0"/>
        <v>-11</v>
      </c>
      <c r="H29" s="16">
        <f t="shared" si="1"/>
        <v>-4400</v>
      </c>
    </row>
    <row r="30" spans="1:8">
      <c r="A30" s="28" t="s">
        <v>112</v>
      </c>
      <c r="B30" s="16">
        <v>110</v>
      </c>
      <c r="C30" s="17">
        <v>42641</v>
      </c>
      <c r="D30" s="17">
        <v>42611</v>
      </c>
      <c r="E30" s="17"/>
      <c r="F30" s="17"/>
      <c r="G30" s="1">
        <f t="shared" si="0"/>
        <v>-30</v>
      </c>
      <c r="H30" s="16">
        <f t="shared" si="1"/>
        <v>-3300</v>
      </c>
    </row>
    <row r="31" spans="1:8">
      <c r="A31" s="28" t="s">
        <v>113</v>
      </c>
      <c r="B31" s="16">
        <v>23.23</v>
      </c>
      <c r="C31" s="17">
        <v>42641</v>
      </c>
      <c r="D31" s="17">
        <v>42611</v>
      </c>
      <c r="E31" s="17"/>
      <c r="F31" s="17"/>
      <c r="G31" s="1">
        <f t="shared" si="0"/>
        <v>-30</v>
      </c>
      <c r="H31" s="16">
        <f t="shared" si="1"/>
        <v>-696.9</v>
      </c>
    </row>
    <row r="32" spans="1:8">
      <c r="A32" s="28" t="s">
        <v>114</v>
      </c>
      <c r="B32" s="16">
        <v>4</v>
      </c>
      <c r="C32" s="17">
        <v>42641</v>
      </c>
      <c r="D32" s="17">
        <v>42611</v>
      </c>
      <c r="E32" s="17"/>
      <c r="F32" s="17"/>
      <c r="G32" s="1">
        <f t="shared" si="0"/>
        <v>-30</v>
      </c>
      <c r="H32" s="16">
        <f t="shared" si="1"/>
        <v>-120</v>
      </c>
    </row>
    <row r="33" spans="1:8">
      <c r="A33" s="28" t="s">
        <v>115</v>
      </c>
      <c r="B33" s="16">
        <v>294</v>
      </c>
      <c r="C33" s="17">
        <v>42616</v>
      </c>
      <c r="D33" s="17">
        <v>42626</v>
      </c>
      <c r="E33" s="17"/>
      <c r="F33" s="17"/>
      <c r="G33" s="1">
        <f t="shared" si="0"/>
        <v>10</v>
      </c>
      <c r="H33" s="16">
        <f t="shared" si="1"/>
        <v>2940</v>
      </c>
    </row>
    <row r="34" spans="1:8">
      <c r="A34" s="28" t="s">
        <v>116</v>
      </c>
      <c r="B34" s="16">
        <v>12.54</v>
      </c>
      <c r="C34" s="17">
        <v>42657</v>
      </c>
      <c r="D34" s="17">
        <v>42633</v>
      </c>
      <c r="E34" s="17"/>
      <c r="F34" s="17"/>
      <c r="G34" s="1">
        <f t="shared" si="0"/>
        <v>-24</v>
      </c>
      <c r="H34" s="16">
        <f t="shared" si="1"/>
        <v>-300.95999999999998</v>
      </c>
    </row>
    <row r="35" spans="1:8">
      <c r="A35" s="28" t="s">
        <v>117</v>
      </c>
      <c r="B35" s="16">
        <v>36.94</v>
      </c>
      <c r="C35" s="17">
        <v>42657</v>
      </c>
      <c r="D35" s="17">
        <v>42633</v>
      </c>
      <c r="E35" s="17"/>
      <c r="F35" s="17"/>
      <c r="G35" s="1">
        <f t="shared" si="0"/>
        <v>-24</v>
      </c>
      <c r="H35" s="16">
        <f t="shared" si="1"/>
        <v>-886.56</v>
      </c>
    </row>
    <row r="36" spans="1:8">
      <c r="A36" s="28"/>
      <c r="B36" s="16"/>
      <c r="C36" s="17"/>
      <c r="D36" s="17"/>
      <c r="E36" s="17"/>
      <c r="F36" s="17"/>
      <c r="G36" s="1">
        <f t="shared" si="0"/>
        <v>0</v>
      </c>
      <c r="H36" s="16">
        <f t="shared" si="1"/>
        <v>0</v>
      </c>
    </row>
    <row r="37" spans="1:8">
      <c r="A37" s="28"/>
      <c r="B37" s="16"/>
      <c r="C37" s="17"/>
      <c r="D37" s="17"/>
      <c r="E37" s="17"/>
      <c r="F37" s="17"/>
      <c r="G37" s="1">
        <f t="shared" si="0"/>
        <v>0</v>
      </c>
      <c r="H37" s="16">
        <f t="shared" si="1"/>
        <v>0</v>
      </c>
    </row>
    <row r="38" spans="1:8">
      <c r="A38" s="28"/>
      <c r="B38" s="16"/>
      <c r="C38" s="17"/>
      <c r="D38" s="17"/>
      <c r="E38" s="17"/>
      <c r="F38" s="17"/>
      <c r="G38" s="1">
        <f t="shared" si="0"/>
        <v>0</v>
      </c>
      <c r="H38" s="16">
        <f t="shared" si="1"/>
        <v>0</v>
      </c>
    </row>
    <row r="39" spans="1:8">
      <c r="A39" s="28"/>
      <c r="B39" s="16"/>
      <c r="C39" s="17"/>
      <c r="D39" s="17"/>
      <c r="E39" s="17"/>
      <c r="F39" s="17"/>
      <c r="G39" s="1">
        <f t="shared" si="0"/>
        <v>0</v>
      </c>
      <c r="H39" s="16">
        <f t="shared" si="1"/>
        <v>0</v>
      </c>
    </row>
    <row r="40" spans="1:8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9">
        <f>SUM(B4:B195)</f>
        <v>26826.690000000002</v>
      </c>
      <c r="C1">
        <f>COUNTA(A4:A203)</f>
        <v>46</v>
      </c>
      <c r="G1" s="20">
        <f>IF(B1&lt;&gt;0,H1/B1,0)</f>
        <v>-13.54320454741155</v>
      </c>
      <c r="H1" s="19">
        <f>SUM(H4:H195)</f>
        <v>-363319.35</v>
      </c>
    </row>
    <row r="3" spans="1:8" s="15" customFormat="1" ht="4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>
      <c r="A4" s="28" t="s">
        <v>118</v>
      </c>
      <c r="B4" s="16">
        <v>410</v>
      </c>
      <c r="C4" s="17">
        <v>42615</v>
      </c>
      <c r="D4" s="17">
        <v>42647</v>
      </c>
      <c r="E4" s="17"/>
      <c r="F4" s="17"/>
      <c r="G4" s="1">
        <f>D4-C4-(F4-E4)</f>
        <v>32</v>
      </c>
      <c r="H4" s="16">
        <f>B4*G4</f>
        <v>13120</v>
      </c>
    </row>
    <row r="5" spans="1:8">
      <c r="A5" s="28" t="s">
        <v>119</v>
      </c>
      <c r="B5" s="16">
        <v>5103</v>
      </c>
      <c r="C5" s="17">
        <v>42622</v>
      </c>
      <c r="D5" s="17">
        <v>42647</v>
      </c>
      <c r="E5" s="17"/>
      <c r="F5" s="17"/>
      <c r="G5" s="1">
        <f t="shared" ref="G5:G68" si="0">D5-C5-(F5-E5)</f>
        <v>25</v>
      </c>
      <c r="H5" s="16">
        <f t="shared" ref="H5:H68" si="1">B5*G5</f>
        <v>127575</v>
      </c>
    </row>
    <row r="6" spans="1:8">
      <c r="A6" s="28" t="s">
        <v>120</v>
      </c>
      <c r="B6" s="16">
        <v>444.79</v>
      </c>
      <c r="C6" s="17">
        <v>42673</v>
      </c>
      <c r="D6" s="17">
        <v>42647</v>
      </c>
      <c r="E6" s="17"/>
      <c r="F6" s="17"/>
      <c r="G6" s="1">
        <f t="shared" si="0"/>
        <v>-26</v>
      </c>
      <c r="H6" s="16">
        <f t="shared" si="1"/>
        <v>-11564.54</v>
      </c>
    </row>
    <row r="7" spans="1:8">
      <c r="A7" s="28" t="s">
        <v>121</v>
      </c>
      <c r="B7" s="16">
        <v>105</v>
      </c>
      <c r="C7" s="17">
        <v>42669</v>
      </c>
      <c r="D7" s="17">
        <v>42647</v>
      </c>
      <c r="E7" s="17"/>
      <c r="F7" s="17"/>
      <c r="G7" s="1">
        <f t="shared" si="0"/>
        <v>-22</v>
      </c>
      <c r="H7" s="16">
        <f t="shared" si="1"/>
        <v>-2310</v>
      </c>
    </row>
    <row r="8" spans="1:8">
      <c r="A8" s="28" t="s">
        <v>122</v>
      </c>
      <c r="B8" s="16">
        <v>60</v>
      </c>
      <c r="C8" s="17">
        <v>42553</v>
      </c>
      <c r="D8" s="17">
        <v>42647</v>
      </c>
      <c r="E8" s="17"/>
      <c r="F8" s="17"/>
      <c r="G8" s="1">
        <f t="shared" si="0"/>
        <v>94</v>
      </c>
      <c r="H8" s="16">
        <f t="shared" si="1"/>
        <v>5640</v>
      </c>
    </row>
    <row r="9" spans="1:8">
      <c r="A9" s="28" t="s">
        <v>123</v>
      </c>
      <c r="B9" s="16">
        <v>228</v>
      </c>
      <c r="C9" s="17">
        <v>42669</v>
      </c>
      <c r="D9" s="17">
        <v>42647</v>
      </c>
      <c r="E9" s="17"/>
      <c r="F9" s="17"/>
      <c r="G9" s="1">
        <f t="shared" si="0"/>
        <v>-22</v>
      </c>
      <c r="H9" s="16">
        <f t="shared" si="1"/>
        <v>-5016</v>
      </c>
    </row>
    <row r="10" spans="1:8">
      <c r="A10" s="28" t="s">
        <v>124</v>
      </c>
      <c r="B10" s="16">
        <v>28.98</v>
      </c>
      <c r="C10" s="17">
        <v>42673</v>
      </c>
      <c r="D10" s="17">
        <v>42647</v>
      </c>
      <c r="E10" s="17"/>
      <c r="F10" s="17"/>
      <c r="G10" s="1">
        <f t="shared" si="0"/>
        <v>-26</v>
      </c>
      <c r="H10" s="16">
        <f t="shared" si="1"/>
        <v>-753.48</v>
      </c>
    </row>
    <row r="11" spans="1:8">
      <c r="A11" s="28" t="s">
        <v>125</v>
      </c>
      <c r="B11" s="16">
        <v>3400</v>
      </c>
      <c r="C11" s="17">
        <v>42687</v>
      </c>
      <c r="D11" s="17">
        <v>42661</v>
      </c>
      <c r="E11" s="17"/>
      <c r="F11" s="17"/>
      <c r="G11" s="1">
        <f t="shared" si="0"/>
        <v>-26</v>
      </c>
      <c r="H11" s="16">
        <f t="shared" si="1"/>
        <v>-88400</v>
      </c>
    </row>
    <row r="12" spans="1:8">
      <c r="A12" s="28" t="s">
        <v>126</v>
      </c>
      <c r="B12" s="16">
        <v>100</v>
      </c>
      <c r="C12" s="17">
        <v>42687</v>
      </c>
      <c r="D12" s="17">
        <v>42661</v>
      </c>
      <c r="E12" s="17"/>
      <c r="F12" s="17"/>
      <c r="G12" s="1">
        <f t="shared" si="0"/>
        <v>-26</v>
      </c>
      <c r="H12" s="16">
        <f t="shared" si="1"/>
        <v>-2600</v>
      </c>
    </row>
    <row r="13" spans="1:8">
      <c r="A13" s="28" t="s">
        <v>127</v>
      </c>
      <c r="B13" s="16">
        <v>1500</v>
      </c>
      <c r="C13" s="17">
        <v>42687</v>
      </c>
      <c r="D13" s="17">
        <v>42661</v>
      </c>
      <c r="E13" s="17"/>
      <c r="F13" s="17"/>
      <c r="G13" s="1">
        <f t="shared" si="0"/>
        <v>-26</v>
      </c>
      <c r="H13" s="16">
        <f t="shared" si="1"/>
        <v>-39000</v>
      </c>
    </row>
    <row r="14" spans="1:8">
      <c r="A14" s="28" t="s">
        <v>128</v>
      </c>
      <c r="B14" s="16">
        <v>350</v>
      </c>
      <c r="C14" s="17">
        <v>42687</v>
      </c>
      <c r="D14" s="17">
        <v>42661</v>
      </c>
      <c r="E14" s="17"/>
      <c r="F14" s="17"/>
      <c r="G14" s="1">
        <f t="shared" si="0"/>
        <v>-26</v>
      </c>
      <c r="H14" s="16">
        <f t="shared" si="1"/>
        <v>-9100</v>
      </c>
    </row>
    <row r="15" spans="1:8">
      <c r="A15" s="28" t="s">
        <v>129</v>
      </c>
      <c r="B15" s="16">
        <v>2781</v>
      </c>
      <c r="C15" s="17">
        <v>42678</v>
      </c>
      <c r="D15" s="17">
        <v>42661</v>
      </c>
      <c r="E15" s="17"/>
      <c r="F15" s="17"/>
      <c r="G15" s="1">
        <f t="shared" si="0"/>
        <v>-17</v>
      </c>
      <c r="H15" s="16">
        <f t="shared" si="1"/>
        <v>-47277</v>
      </c>
    </row>
    <row r="16" spans="1:8">
      <c r="A16" s="28" t="s">
        <v>130</v>
      </c>
      <c r="B16" s="16">
        <v>23</v>
      </c>
      <c r="C16" s="17">
        <v>42679</v>
      </c>
      <c r="D16" s="17">
        <v>42661</v>
      </c>
      <c r="E16" s="17"/>
      <c r="F16" s="17"/>
      <c r="G16" s="1">
        <f t="shared" si="0"/>
        <v>-18</v>
      </c>
      <c r="H16" s="16">
        <f t="shared" si="1"/>
        <v>-414</v>
      </c>
    </row>
    <row r="17" spans="1:8">
      <c r="A17" s="28" t="s">
        <v>131</v>
      </c>
      <c r="B17" s="16">
        <v>110</v>
      </c>
      <c r="C17" s="17">
        <v>42694</v>
      </c>
      <c r="D17" s="17">
        <v>42682</v>
      </c>
      <c r="E17" s="17"/>
      <c r="F17" s="17"/>
      <c r="G17" s="1">
        <f t="shared" si="0"/>
        <v>-12</v>
      </c>
      <c r="H17" s="16">
        <f t="shared" si="1"/>
        <v>-1320</v>
      </c>
    </row>
    <row r="18" spans="1:8">
      <c r="A18" s="28" t="s">
        <v>132</v>
      </c>
      <c r="B18" s="16">
        <v>227</v>
      </c>
      <c r="C18" s="17">
        <v>42699</v>
      </c>
      <c r="D18" s="17">
        <v>42682</v>
      </c>
      <c r="E18" s="17"/>
      <c r="F18" s="17"/>
      <c r="G18" s="1">
        <f t="shared" si="0"/>
        <v>-17</v>
      </c>
      <c r="H18" s="16">
        <f t="shared" si="1"/>
        <v>-3859</v>
      </c>
    </row>
    <row r="19" spans="1:8">
      <c r="A19" s="28" t="s">
        <v>133</v>
      </c>
      <c r="B19" s="16">
        <v>440</v>
      </c>
      <c r="C19" s="17">
        <v>42699</v>
      </c>
      <c r="D19" s="17">
        <v>42682</v>
      </c>
      <c r="E19" s="17"/>
      <c r="F19" s="17"/>
      <c r="G19" s="1">
        <f t="shared" si="0"/>
        <v>-17</v>
      </c>
      <c r="H19" s="16">
        <f t="shared" si="1"/>
        <v>-7480</v>
      </c>
    </row>
    <row r="20" spans="1:8">
      <c r="A20" s="28" t="s">
        <v>134</v>
      </c>
      <c r="B20" s="16">
        <v>180</v>
      </c>
      <c r="C20" s="17">
        <v>42706</v>
      </c>
      <c r="D20" s="17">
        <v>42682</v>
      </c>
      <c r="E20" s="17"/>
      <c r="F20" s="17"/>
      <c r="G20" s="1">
        <f t="shared" si="0"/>
        <v>-24</v>
      </c>
      <c r="H20" s="16">
        <f t="shared" si="1"/>
        <v>-4320</v>
      </c>
    </row>
    <row r="21" spans="1:8">
      <c r="A21" s="28" t="s">
        <v>135</v>
      </c>
      <c r="B21" s="16">
        <v>35</v>
      </c>
      <c r="C21" s="17">
        <v>42714</v>
      </c>
      <c r="D21" s="17">
        <v>42689</v>
      </c>
      <c r="E21" s="17"/>
      <c r="F21" s="17"/>
      <c r="G21" s="1">
        <f t="shared" si="0"/>
        <v>-25</v>
      </c>
      <c r="H21" s="16">
        <f t="shared" si="1"/>
        <v>-875</v>
      </c>
    </row>
    <row r="22" spans="1:8">
      <c r="A22" s="28" t="s">
        <v>136</v>
      </c>
      <c r="B22" s="16">
        <v>2491.8200000000002</v>
      </c>
      <c r="C22" s="17">
        <v>42726</v>
      </c>
      <c r="D22" s="17">
        <v>42696</v>
      </c>
      <c r="E22" s="17"/>
      <c r="F22" s="17"/>
      <c r="G22" s="1">
        <f t="shared" si="0"/>
        <v>-30</v>
      </c>
      <c r="H22" s="16">
        <f t="shared" si="1"/>
        <v>-74754.600000000006</v>
      </c>
    </row>
    <row r="23" spans="1:8">
      <c r="A23" s="28" t="s">
        <v>137</v>
      </c>
      <c r="B23" s="16">
        <v>8.0500000000000007</v>
      </c>
      <c r="C23" s="17">
        <v>42726</v>
      </c>
      <c r="D23" s="17">
        <v>42696</v>
      </c>
      <c r="E23" s="17"/>
      <c r="F23" s="17"/>
      <c r="G23" s="1">
        <f t="shared" si="0"/>
        <v>-30</v>
      </c>
      <c r="H23" s="16">
        <f t="shared" si="1"/>
        <v>-241.50000000000003</v>
      </c>
    </row>
    <row r="24" spans="1:8">
      <c r="A24" s="28" t="s">
        <v>138</v>
      </c>
      <c r="B24" s="16">
        <v>220</v>
      </c>
      <c r="C24" s="17">
        <v>42720</v>
      </c>
      <c r="D24" s="17">
        <v>42696</v>
      </c>
      <c r="E24" s="17"/>
      <c r="F24" s="17"/>
      <c r="G24" s="1">
        <f t="shared" si="0"/>
        <v>-24</v>
      </c>
      <c r="H24" s="16">
        <f t="shared" si="1"/>
        <v>-5280</v>
      </c>
    </row>
    <row r="25" spans="1:8">
      <c r="A25" s="28" t="s">
        <v>139</v>
      </c>
      <c r="B25" s="16">
        <v>627</v>
      </c>
      <c r="C25" s="17">
        <v>42726</v>
      </c>
      <c r="D25" s="17">
        <v>42696</v>
      </c>
      <c r="E25" s="17"/>
      <c r="F25" s="17"/>
      <c r="G25" s="1">
        <f t="shared" si="0"/>
        <v>-30</v>
      </c>
      <c r="H25" s="16">
        <f t="shared" si="1"/>
        <v>-18810</v>
      </c>
    </row>
    <row r="26" spans="1:8">
      <c r="A26" s="28" t="s">
        <v>140</v>
      </c>
      <c r="B26" s="16">
        <v>37.659999999999997</v>
      </c>
      <c r="C26" s="17">
        <v>42726</v>
      </c>
      <c r="D26" s="17">
        <v>42696</v>
      </c>
      <c r="E26" s="17"/>
      <c r="F26" s="17"/>
      <c r="G26" s="1">
        <f t="shared" si="0"/>
        <v>-30</v>
      </c>
      <c r="H26" s="16">
        <f t="shared" si="1"/>
        <v>-1129.8</v>
      </c>
    </row>
    <row r="27" spans="1:8">
      <c r="A27" s="28" t="s">
        <v>141</v>
      </c>
      <c r="B27" s="16">
        <v>110</v>
      </c>
      <c r="C27" s="17">
        <v>42726</v>
      </c>
      <c r="D27" s="17">
        <v>42696</v>
      </c>
      <c r="E27" s="17"/>
      <c r="F27" s="17"/>
      <c r="G27" s="1">
        <f t="shared" si="0"/>
        <v>-30</v>
      </c>
      <c r="H27" s="16">
        <f t="shared" si="1"/>
        <v>-3300</v>
      </c>
    </row>
    <row r="28" spans="1:8">
      <c r="A28" s="28" t="s">
        <v>142</v>
      </c>
      <c r="B28" s="16">
        <v>568.65</v>
      </c>
      <c r="C28" s="17">
        <v>42714</v>
      </c>
      <c r="D28" s="17">
        <v>42696</v>
      </c>
      <c r="E28" s="17"/>
      <c r="F28" s="17"/>
      <c r="G28" s="1">
        <f t="shared" si="0"/>
        <v>-18</v>
      </c>
      <c r="H28" s="16">
        <f t="shared" si="1"/>
        <v>-10235.699999999999</v>
      </c>
    </row>
    <row r="29" spans="1:8">
      <c r="A29" s="28" t="s">
        <v>143</v>
      </c>
      <c r="B29" s="16">
        <v>283.5</v>
      </c>
      <c r="C29" s="17">
        <v>42719</v>
      </c>
      <c r="D29" s="17">
        <v>42696</v>
      </c>
      <c r="E29" s="17"/>
      <c r="F29" s="17"/>
      <c r="G29" s="1">
        <f t="shared" si="0"/>
        <v>-23</v>
      </c>
      <c r="H29" s="16">
        <f t="shared" si="1"/>
        <v>-6520.5</v>
      </c>
    </row>
    <row r="30" spans="1:8">
      <c r="A30" s="28" t="s">
        <v>144</v>
      </c>
      <c r="B30" s="16">
        <v>60.3</v>
      </c>
      <c r="C30" s="17">
        <v>42713</v>
      </c>
      <c r="D30" s="17">
        <v>42696</v>
      </c>
      <c r="E30" s="17"/>
      <c r="F30" s="17"/>
      <c r="G30" s="1">
        <f t="shared" si="0"/>
        <v>-17</v>
      </c>
      <c r="H30" s="16">
        <f t="shared" si="1"/>
        <v>-1025.0999999999999</v>
      </c>
    </row>
    <row r="31" spans="1:8">
      <c r="A31" s="28" t="s">
        <v>145</v>
      </c>
      <c r="B31" s="16">
        <v>374</v>
      </c>
      <c r="C31" s="17">
        <v>42713</v>
      </c>
      <c r="D31" s="17">
        <v>42696</v>
      </c>
      <c r="E31" s="17"/>
      <c r="F31" s="17"/>
      <c r="G31" s="1">
        <f t="shared" si="0"/>
        <v>-17</v>
      </c>
      <c r="H31" s="16">
        <f t="shared" si="1"/>
        <v>-6358</v>
      </c>
    </row>
    <row r="32" spans="1:8">
      <c r="A32" s="28" t="s">
        <v>146</v>
      </c>
      <c r="B32" s="16">
        <v>345.66</v>
      </c>
      <c r="C32" s="17">
        <v>42713</v>
      </c>
      <c r="D32" s="17">
        <v>42696</v>
      </c>
      <c r="E32" s="17"/>
      <c r="F32" s="17"/>
      <c r="G32" s="1">
        <f t="shared" si="0"/>
        <v>-17</v>
      </c>
      <c r="H32" s="16">
        <f t="shared" si="1"/>
        <v>-5876.22</v>
      </c>
    </row>
    <row r="33" spans="1:8">
      <c r="A33" s="28" t="s">
        <v>147</v>
      </c>
      <c r="B33" s="16">
        <v>263.3</v>
      </c>
      <c r="C33" s="17">
        <v>42714</v>
      </c>
      <c r="D33" s="17">
        <v>42696</v>
      </c>
      <c r="E33" s="17"/>
      <c r="F33" s="17"/>
      <c r="G33" s="1">
        <f t="shared" si="0"/>
        <v>-18</v>
      </c>
      <c r="H33" s="16">
        <f t="shared" si="1"/>
        <v>-4739.4000000000005</v>
      </c>
    </row>
    <row r="34" spans="1:8">
      <c r="A34" s="28" t="s">
        <v>148</v>
      </c>
      <c r="B34" s="16">
        <v>1100</v>
      </c>
      <c r="C34" s="17">
        <v>42720</v>
      </c>
      <c r="D34" s="17">
        <v>42703</v>
      </c>
      <c r="E34" s="17"/>
      <c r="F34" s="17"/>
      <c r="G34" s="1">
        <f t="shared" si="0"/>
        <v>-17</v>
      </c>
      <c r="H34" s="16">
        <f t="shared" si="1"/>
        <v>-18700</v>
      </c>
    </row>
    <row r="35" spans="1:8">
      <c r="A35" s="28" t="s">
        <v>149</v>
      </c>
      <c r="B35" s="16">
        <v>293</v>
      </c>
      <c r="C35" s="17">
        <v>42733</v>
      </c>
      <c r="D35" s="17">
        <v>42703</v>
      </c>
      <c r="E35" s="17"/>
      <c r="F35" s="17"/>
      <c r="G35" s="1">
        <f t="shared" si="0"/>
        <v>-30</v>
      </c>
      <c r="H35" s="16">
        <f t="shared" si="1"/>
        <v>-8790</v>
      </c>
    </row>
    <row r="36" spans="1:8">
      <c r="A36" s="28" t="s">
        <v>150</v>
      </c>
      <c r="B36" s="16">
        <v>150</v>
      </c>
      <c r="C36" s="17">
        <v>42733</v>
      </c>
      <c r="D36" s="17">
        <v>42703</v>
      </c>
      <c r="E36" s="17"/>
      <c r="F36" s="17"/>
      <c r="G36" s="1">
        <f t="shared" si="0"/>
        <v>-30</v>
      </c>
      <c r="H36" s="16">
        <f t="shared" si="1"/>
        <v>-4500</v>
      </c>
    </row>
    <row r="37" spans="1:8">
      <c r="A37" s="28" t="s">
        <v>151</v>
      </c>
      <c r="B37" s="16">
        <v>250</v>
      </c>
      <c r="C37" s="17">
        <v>42733</v>
      </c>
      <c r="D37" s="17">
        <v>42703</v>
      </c>
      <c r="E37" s="17"/>
      <c r="F37" s="17"/>
      <c r="G37" s="1">
        <f t="shared" si="0"/>
        <v>-30</v>
      </c>
      <c r="H37" s="16">
        <f t="shared" si="1"/>
        <v>-7500</v>
      </c>
    </row>
    <row r="38" spans="1:8">
      <c r="A38" s="28" t="s">
        <v>152</v>
      </c>
      <c r="B38" s="16">
        <v>319</v>
      </c>
      <c r="C38" s="17">
        <v>42733</v>
      </c>
      <c r="D38" s="17">
        <v>42706</v>
      </c>
      <c r="E38" s="17"/>
      <c r="F38" s="17"/>
      <c r="G38" s="1">
        <f t="shared" si="0"/>
        <v>-27</v>
      </c>
      <c r="H38" s="16">
        <f t="shared" si="1"/>
        <v>-8613</v>
      </c>
    </row>
    <row r="39" spans="1:8">
      <c r="A39" s="28" t="s">
        <v>153</v>
      </c>
      <c r="B39" s="16">
        <v>218.18</v>
      </c>
      <c r="C39" s="17">
        <v>42733</v>
      </c>
      <c r="D39" s="17">
        <v>42706</v>
      </c>
      <c r="E39" s="17"/>
      <c r="F39" s="17"/>
      <c r="G39" s="1">
        <f t="shared" si="0"/>
        <v>-27</v>
      </c>
      <c r="H39" s="16">
        <f t="shared" si="1"/>
        <v>-5890.8600000000006</v>
      </c>
    </row>
    <row r="40" spans="1:8">
      <c r="A40" s="28" t="s">
        <v>154</v>
      </c>
      <c r="B40" s="16">
        <v>720.5</v>
      </c>
      <c r="C40" s="17">
        <v>42734</v>
      </c>
      <c r="D40" s="17">
        <v>42706</v>
      </c>
      <c r="E40" s="17"/>
      <c r="F40" s="17"/>
      <c r="G40" s="1">
        <f t="shared" si="0"/>
        <v>-28</v>
      </c>
      <c r="H40" s="16">
        <f t="shared" si="1"/>
        <v>-20174</v>
      </c>
    </row>
    <row r="41" spans="1:8">
      <c r="A41" s="28" t="s">
        <v>155</v>
      </c>
      <c r="B41" s="16">
        <v>320</v>
      </c>
      <c r="C41" s="17">
        <v>42741</v>
      </c>
      <c r="D41" s="17">
        <v>42719</v>
      </c>
      <c r="E41" s="17"/>
      <c r="F41" s="17"/>
      <c r="G41" s="1">
        <f t="shared" si="0"/>
        <v>-22</v>
      </c>
      <c r="H41" s="16">
        <f t="shared" si="1"/>
        <v>-7040</v>
      </c>
    </row>
    <row r="42" spans="1:8">
      <c r="A42" s="28" t="s">
        <v>156</v>
      </c>
      <c r="B42" s="16">
        <v>87.47</v>
      </c>
      <c r="C42" s="17">
        <v>42741</v>
      </c>
      <c r="D42" s="17">
        <v>42719</v>
      </c>
      <c r="E42" s="17"/>
      <c r="F42" s="17"/>
      <c r="G42" s="1">
        <f t="shared" si="0"/>
        <v>-22</v>
      </c>
      <c r="H42" s="16">
        <f t="shared" si="1"/>
        <v>-1924.34</v>
      </c>
    </row>
    <row r="43" spans="1:8">
      <c r="A43" s="28" t="s">
        <v>157</v>
      </c>
      <c r="B43" s="16">
        <v>328.8</v>
      </c>
      <c r="C43" s="17">
        <v>42746</v>
      </c>
      <c r="D43" s="17">
        <v>42719</v>
      </c>
      <c r="E43" s="17"/>
      <c r="F43" s="17"/>
      <c r="G43" s="1">
        <f t="shared" si="0"/>
        <v>-27</v>
      </c>
      <c r="H43" s="16">
        <f t="shared" si="1"/>
        <v>-8877.6</v>
      </c>
    </row>
    <row r="44" spans="1:8">
      <c r="A44" s="28" t="s">
        <v>158</v>
      </c>
      <c r="B44" s="16">
        <v>97</v>
      </c>
      <c r="C44" s="17">
        <v>42747</v>
      </c>
      <c r="D44" s="17">
        <v>42719</v>
      </c>
      <c r="E44" s="17"/>
      <c r="F44" s="17"/>
      <c r="G44" s="1">
        <f t="shared" si="0"/>
        <v>-28</v>
      </c>
      <c r="H44" s="16">
        <f t="shared" si="1"/>
        <v>-2716</v>
      </c>
    </row>
    <row r="45" spans="1:8">
      <c r="A45" s="28" t="s">
        <v>159</v>
      </c>
      <c r="B45" s="16">
        <v>284.89999999999998</v>
      </c>
      <c r="C45" s="17">
        <v>42747</v>
      </c>
      <c r="D45" s="17">
        <v>42719</v>
      </c>
      <c r="E45" s="17"/>
      <c r="F45" s="17"/>
      <c r="G45" s="1">
        <f t="shared" si="0"/>
        <v>-28</v>
      </c>
      <c r="H45" s="16">
        <f t="shared" si="1"/>
        <v>-7977.1999999999989</v>
      </c>
    </row>
    <row r="46" spans="1:8">
      <c r="A46" s="28" t="s">
        <v>160</v>
      </c>
      <c r="B46" s="16">
        <v>520</v>
      </c>
      <c r="C46" s="17">
        <v>42750</v>
      </c>
      <c r="D46" s="17">
        <v>42723</v>
      </c>
      <c r="E46" s="17"/>
      <c r="F46" s="17"/>
      <c r="G46" s="1">
        <f t="shared" si="0"/>
        <v>-27</v>
      </c>
      <c r="H46" s="16">
        <f t="shared" si="1"/>
        <v>-14040</v>
      </c>
    </row>
    <row r="47" spans="1:8">
      <c r="A47" s="28" t="s">
        <v>161</v>
      </c>
      <c r="B47" s="16">
        <v>128.13</v>
      </c>
      <c r="C47" s="17">
        <v>42750</v>
      </c>
      <c r="D47" s="17">
        <v>42723</v>
      </c>
      <c r="E47" s="17"/>
      <c r="F47" s="17"/>
      <c r="G47" s="1">
        <f t="shared" si="0"/>
        <v>-27</v>
      </c>
      <c r="H47" s="16">
        <f t="shared" si="1"/>
        <v>-3459.5099999999998</v>
      </c>
    </row>
    <row r="48" spans="1:8">
      <c r="A48" s="28" t="s">
        <v>162</v>
      </c>
      <c r="B48" s="16">
        <v>294</v>
      </c>
      <c r="C48" s="17">
        <v>42741</v>
      </c>
      <c r="D48" s="17">
        <v>42723</v>
      </c>
      <c r="E48" s="17"/>
      <c r="F48" s="17"/>
      <c r="G48" s="1">
        <f t="shared" si="0"/>
        <v>-18</v>
      </c>
      <c r="H48" s="16">
        <f t="shared" si="1"/>
        <v>-5292</v>
      </c>
    </row>
    <row r="49" spans="1:8">
      <c r="A49" s="28" t="s">
        <v>163</v>
      </c>
      <c r="B49" s="16">
        <v>800</v>
      </c>
      <c r="C49" s="17">
        <v>42750</v>
      </c>
      <c r="D49" s="17">
        <v>42723</v>
      </c>
      <c r="E49" s="17"/>
      <c r="F49" s="17"/>
      <c r="G49" s="1">
        <f t="shared" si="0"/>
        <v>-27</v>
      </c>
      <c r="H49" s="16">
        <f t="shared" si="1"/>
        <v>-21600</v>
      </c>
    </row>
    <row r="50" spans="1:8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2017-01-18T07:27:33Z</dcterms:modified>
</cp:coreProperties>
</file>